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660" windowHeight="5430" activeTab="2"/>
  </bookViews>
  <sheets>
    <sheet name="Bieu 2" sheetId="1" r:id="rId1"/>
    <sheet name="Bieu 3 Q1" sheetId="2" r:id="rId2"/>
    <sheet name="Bieu 4" sheetId="3" r:id="rId3"/>
    <sheet name="Bieu 5" sheetId="4" r:id="rId4"/>
    <sheet name="Bieu 6" sheetId="5" r:id="rId5"/>
    <sheet name="bieu 3 q2" sheetId="6" r:id="rId6"/>
    <sheet name="bieu 3 q3" sheetId="7" r:id="rId7"/>
    <sheet name="BIEU 3Q4" sheetId="8" r:id="rId8"/>
    <sheet name="BIEU3 2023" sheetId="9" r:id="rId9"/>
  </sheets>
  <definedNames>
    <definedName name="_xlnm.Print_Titles" localSheetId="0">'Bieu 2'!$8:$8</definedName>
    <definedName name="_xlnm.Print_Titles" localSheetId="1">'Bieu 3 Q1'!$13:$13</definedName>
    <definedName name="_xlnm.Print_Titles" localSheetId="2">'Bieu 4'!$9:$9</definedName>
    <definedName name="_xlnm.Print_Titles" localSheetId="3">'Bieu 5'!$9:$10</definedName>
    <definedName name="_xlnm.Print_Titles" localSheetId="4">'Bieu 6'!$9:$9</definedName>
  </definedNames>
  <calcPr fullCalcOnLoad="1"/>
</workbook>
</file>

<file path=xl/sharedStrings.xml><?xml version="1.0" encoding="utf-8"?>
<sst xmlns="http://schemas.openxmlformats.org/spreadsheetml/2006/main" count="1494" uniqueCount="163">
  <si>
    <t>VÀ PHÂN BỔ CHO CÁC ĐƠN VỊ TRỰC THUỘC năm ...</t>
  </si>
  <si>
    <t>(Kèm theo Quyết định số    /QĐ- … ngày…/…/….của…. )</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</si>
  <si>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</si>
  <si>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</si>
  <si>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</si>
  <si>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</si>
  <si>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</si>
  <si>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</si>
  <si>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</si>
  <si>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</si>
  <si>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</si>
  <si>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</si>
  <si>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</si>
  <si>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</si>
  <si>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</si>
  <si>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</si>
  <si>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</si>
  <si>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</si>
  <si>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</si>
  <si>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</si>
  <si>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</si>
  <si>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</si>
  <si>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</si>
  <si>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</si>
  <si>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</si>
  <si>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</si>
  <si>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</si>
  <si>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</si>
  <si>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</si>
  <si>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</si>
  <si>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</si>
  <si>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</si>
  <si>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</si>
  <si>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</si>
  <si>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</si>
  <si>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</si>
  <si>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</si>
  <si>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</si>
  <si>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</si>
  <si>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</si>
  <si>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</si>
  <si>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</si>
  <si>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</si>
  <si>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</si>
  <si>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</si>
  <si>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</si>
  <si>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</si>
  <si>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</si>
  <si>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</si>
  <si>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</si>
  <si>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</si>
  <si>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</si>
  <si>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</si>
  <si>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</si>
  <si>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</si>
  <si>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</si>
  <si>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</si>
  <si>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</si>
  <si>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</si>
  <si>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</si>
  <si>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</si>
  <si>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</si>
  <si>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</si>
  <si>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</si>
  <si>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</si>
  <si>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</si>
  <si>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</si>
  <si>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</si>
  <si>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</si>
  <si>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</si>
  <si>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</si>
  <si>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</si>
  <si>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DỰ TOÁN THU, CHI NGÂN SÁCH NHÀ NƯỚC</t>
  </si>
  <si>
    <t>(Dùng cho đơn vị sử dụng ngân sách)</t>
  </si>
  <si>
    <t>Đvt: Triệu đồng</t>
  </si>
  <si>
    <t>Dự toán được giao</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</si>
  <si>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</si>
  <si>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</si>
  <si>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</si>
  <si>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</si>
  <si>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</si>
  <si>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ĐV tính: Triệu đồng</t>
  </si>
  <si>
    <t>Dự toán năm</t>
  </si>
  <si>
    <t>Ước thực hiện/Dự toán năm (tỷ lệ %)</t>
  </si>
  <si>
    <t>Thủ trưởng đơn vị</t>
  </si>
  <si>
    <t>(Chữ ký, dấu)</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</si>
  <si>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</si>
  <si>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</si>
  <si>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</si>
  <si>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</si>
  <si>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</si>
  <si>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</si>
  <si>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</si>
  <si>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</si>
  <si>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</si>
  <si>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</si>
  <si>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DỰ TOÁN THU- CHI NGÂN SÁCH NHÀ NƯỚC HỖ TRỢ ĐƯỢC GIAO </t>
  </si>
  <si>
    <t>(Dùng cho tổ chức cấp trên)</t>
  </si>
  <si>
    <t>DỰ TOÁN THU- CHI NGÂN SÁCH NHÀ NƯỚC HỖ TRỢ</t>
  </si>
  <si>
    <t>(Dùng cho đơn vị sử dụng ngân sách nhà nước hỗ trợ)</t>
  </si>
  <si>
    <t>Đv tính: Triệu đồng</t>
  </si>
  <si>
    <t xml:space="preserve">   Biểu số 2 - Ban hành kèm theo Thông tư số 90/2018/TT-BTC ngày 28 tháng  9 
 năm 2018  của Bộ Tài chính </t>
  </si>
  <si>
    <t xml:space="preserve">   Biểu số 3- Ban hành kèm theo Thông tư số 90/2018/TT-BTC ngày 28 tháng  9 
 năm 2018  của Bộ Tài chính </t>
  </si>
  <si>
    <t xml:space="preserve">  Đơn vị: Trường MG Phú An</t>
  </si>
  <si>
    <t xml:space="preserve"> Chương: 622</t>
  </si>
  <si>
    <t>Học phí</t>
  </si>
  <si>
    <t xml:space="preserve">Học phí </t>
  </si>
  <si>
    <t>Hiệu trưởng</t>
  </si>
  <si>
    <t xml:space="preserve">   Biểu số 4- Ban hành kèm theo Thông tư số 90/2018/TT-BTC ngày 28 tháng  9 
 năm 2018  của Bộ Tài chính </t>
  </si>
  <si>
    <t xml:space="preserve">   Biểu số 5- Ban hành kèm theo Thông tư số 90/2018/TT-BTC ngày 28 tháng  9 
 năm 2018  của Bộ Tài chính </t>
  </si>
  <si>
    <t xml:space="preserve">   Biểu số 6- Ban hành kèm theo Thông tư số 90/2018/TT-BTC ngày 28 tháng  9 
 năm 2018  của Bộ Tài chính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</si>
  <si>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</si>
  <si>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Trường MG Phú An công khai tình hình thực hiện dự toán thu-chi ngân sách quý (6 tháng/cả năm) như sau:</t>
  </si>
  <si>
    <t>Chi bổ sung lương</t>
  </si>
  <si>
    <t>Chi tiền tết</t>
  </si>
  <si>
    <t>Chi sửa chữa</t>
  </si>
  <si>
    <t>Chi khác</t>
  </si>
  <si>
    <t>Tiền lương</t>
  </si>
  <si>
    <t>Phụ cấp lương</t>
  </si>
  <si>
    <t>Phúc lợi tập thể</t>
  </si>
  <si>
    <t>Các khoản đóng góp</t>
  </si>
  <si>
    <t>Thanh toán DVCC</t>
  </si>
  <si>
    <t>Vật tư văn phòng</t>
  </si>
  <si>
    <t>Thông tin liên lạc</t>
  </si>
  <si>
    <t>Hội nghị</t>
  </si>
  <si>
    <t>công tác phí</t>
  </si>
  <si>
    <t>Thuê mướn</t>
  </si>
  <si>
    <t>Sửa chữa</t>
  </si>
  <si>
    <t>Chi phí chuyên môn</t>
  </si>
  <si>
    <t>Hỗ trợ cho học sinh nghèo</t>
  </si>
  <si>
    <t>Các khoản thanh toán cho cá nhân</t>
  </si>
  <si>
    <t>Chi cho chuyên môn</t>
  </si>
  <si>
    <t>Tu sữa</t>
  </si>
  <si>
    <t>Chi đào tạo, hợp đồng y tế, kế toán…</t>
  </si>
  <si>
    <t>Thanh toán cá nhân (PC thủ quỹ)</t>
  </si>
  <si>
    <t>Mua sắm tài sản vô hình</t>
  </si>
  <si>
    <t xml:space="preserve">  Đơn vị: Trường MN Phú An</t>
  </si>
  <si>
    <t>In hóa đơn</t>
  </si>
  <si>
    <t xml:space="preserve"> QUYẾT TOÁN THU - CHI NGÂN SÁCH NHÀ NƯỚC năm 2021</t>
  </si>
  <si>
    <t>Chi sự nghiệp giáo dục</t>
  </si>
  <si>
    <t>Ngày   28  tháng   01  năm 2022</t>
  </si>
  <si>
    <t>10% TK CCTL 14</t>
  </si>
  <si>
    <t>Ngày   15  tháng   10  năm 2022</t>
  </si>
  <si>
    <t>(Kèm theo Quyết định số 1010A /QĐ-PGDĐT  ngày 23/12/2022 .của Phòng GD&amp;TX Bến Cát. )</t>
  </si>
  <si>
    <t>Ngày 31 tháng 01 năm 2023</t>
  </si>
  <si>
    <t>CÔNG KHAI THỰC HIỆN DỰ TOÁN THU- CHI NGÂN SÁCH QUÝ 1/2023(6 THÁNG/CẢ NĂM)</t>
  </si>
  <si>
    <t>…….., ngày …15.. tháng…4.. Năm 2023</t>
  </si>
  <si>
    <t xml:space="preserve">     Trường MN Phú An công khai tình hình thực hiện dự toán thu-chi ngân sách quý 1/2023 như sau:</t>
  </si>
  <si>
    <t>Ước thực
hiện quý 1/2023</t>
  </si>
  <si>
    <t>Ước thực hiện quý 1/2023 (6 tháng, năm) nay so với cùng kỳ năm trước (tỷ lệ %)</t>
  </si>
  <si>
    <t>Chi hoạt động thường xuyên</t>
  </si>
  <si>
    <t xml:space="preserve">Chi hoạt động không thường xuyên </t>
  </si>
  <si>
    <t>Trợ cấp nghỉ việc</t>
  </si>
  <si>
    <t>…….., ngày …15.. tháng…7.. Năm 2023</t>
  </si>
  <si>
    <t>CÔNG KHAI THỰC HIỆN DỰ TOÁN THU- CHI NGÂN SÁCH QUÝ 2/2023(6 THÁNG/CẢ NĂM)</t>
  </si>
  <si>
    <t>Ước thực
hiện quý 2/2023</t>
  </si>
  <si>
    <t>Ước thực hiện quý 2/2023 (6 tháng, năm) nay so với cùng kỳ năm trước (tỷ lệ %)</t>
  </si>
  <si>
    <t>Ngày   15  tháng   7  năm 2023</t>
  </si>
  <si>
    <t>Ngày   15  tháng   4  năm 2023</t>
  </si>
  <si>
    <t>CÔNG KHAI THỰC HIỆN DỰ TOÁN THU- CHI NGÂN SÁCH QUÝ 3/2023(6 THÁNG/CẢ NĂM)</t>
  </si>
  <si>
    <t>…….., ngày …15.. tháng…10.. Năm 2023</t>
  </si>
  <si>
    <t>Ước thực
hiện quý 3/2023</t>
  </si>
  <si>
    <t>Ước thực hiện quý 3/2023 (6 tháng, năm) nay so với cùng kỳ năm trước (tỷ lệ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</si>
</sst>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6">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sz val="14"/>
      <name val="Times New Roman"/>
      <family val="1"/>
    </font>
    <font>
      <sz val="12"/>
      <name val="Times New Roman"/>
      <family val="1"/>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9"/>
      <name val="Calibri"/>
      <family val="2"/>
    </font>
    <font>
      <sz val="11"/>
      <color indexed="10"/>
      <name val="Calibri"/>
      <family val="2"/>
    </font>
    <font>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style="thin">
        <color indexed="9"/>
      </top>
      <bottom>
        <color indexed="63"/>
      </bottom>
    </border>
    <border>
      <left style="thin"/>
      <right style="thin"/>
      <top style="thin"/>
      <bottom style="thin"/>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7" fillId="0" borderId="0">
      <alignment/>
      <protection/>
    </xf>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3">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6" fillId="0" borderId="0" xfId="0" applyFont="1" applyFill="1" applyAlignment="1" applyProtection="1">
      <alignment vertical="center" wrapText="1"/>
      <protection/>
    </xf>
    <xf numFmtId="3" fontId="2" fillId="0" borderId="0" xfId="0" applyNumberFormat="1" applyFont="1" applyFill="1" applyAlignment="1" applyProtection="1">
      <alignment/>
      <protection/>
    </xf>
    <xf numFmtId="3" fontId="4" fillId="0" borderId="11" xfId="0" applyNumberFormat="1" applyFont="1" applyFill="1" applyBorder="1" applyAlignment="1" applyProtection="1">
      <alignment horizontal="center" wrapText="1"/>
      <protection/>
    </xf>
    <xf numFmtId="3" fontId="5" fillId="0" borderId="11" xfId="0" applyNumberFormat="1" applyFont="1" applyFill="1" applyBorder="1" applyAlignment="1" applyProtection="1">
      <alignment horizontal="center" wrapText="1"/>
      <protection/>
    </xf>
    <xf numFmtId="3" fontId="5" fillId="0" borderId="11"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protection/>
    </xf>
    <xf numFmtId="3" fontId="8" fillId="0" borderId="10" xfId="0" applyNumberFormat="1" applyFont="1" applyFill="1" applyBorder="1" applyAlignment="1" applyProtection="1">
      <alignment horizontal="center"/>
      <protection/>
    </xf>
    <xf numFmtId="3" fontId="5" fillId="0" borderId="10" xfId="0" applyNumberFormat="1" applyFont="1" applyFill="1" applyBorder="1" applyAlignment="1" applyProtection="1">
      <alignment horizontal="center"/>
      <protection/>
    </xf>
    <xf numFmtId="3" fontId="6" fillId="0" borderId="10" xfId="0" applyNumberFormat="1" applyFont="1" applyFill="1" applyBorder="1" applyAlignment="1" applyProtection="1">
      <alignment horizontal="center"/>
      <protection/>
    </xf>
    <xf numFmtId="4" fontId="6" fillId="0" borderId="0" xfId="0" applyNumberFormat="1" applyFont="1" applyFill="1" applyAlignment="1" applyProtection="1">
      <alignment horizontal="center" vertical="center"/>
      <protection/>
    </xf>
    <xf numFmtId="4" fontId="0" fillId="0" borderId="0" xfId="0" applyNumberFormat="1" applyFill="1" applyAlignment="1" applyProtection="1">
      <alignment horizontal="center" vertical="center"/>
      <protection/>
    </xf>
    <xf numFmtId="4" fontId="4" fillId="0" borderId="0" xfId="0" applyNumberFormat="1" applyFont="1" applyFill="1" applyAlignment="1" applyProtection="1">
      <alignment/>
      <protection/>
    </xf>
    <xf numFmtId="4" fontId="5" fillId="0" borderId="0" xfId="0" applyNumberFormat="1" applyFont="1" applyFill="1" applyAlignment="1" applyProtection="1">
      <alignment/>
      <protection/>
    </xf>
    <xf numFmtId="4" fontId="1" fillId="0" borderId="0" xfId="0" applyNumberFormat="1" applyFont="1" applyFill="1" applyAlignment="1" applyProtection="1">
      <alignment/>
      <protection/>
    </xf>
    <xf numFmtId="4" fontId="0" fillId="0" borderId="0" xfId="0" applyNumberFormat="1" applyFill="1" applyAlignment="1" applyProtection="1">
      <alignment/>
      <protection/>
    </xf>
    <xf numFmtId="4" fontId="6" fillId="0" borderId="0" xfId="0" applyNumberFormat="1" applyFont="1" applyFill="1" applyAlignment="1" applyProtection="1">
      <alignment/>
      <protection/>
    </xf>
    <xf numFmtId="4" fontId="2" fillId="0" borderId="0" xfId="0" applyNumberFormat="1" applyFont="1" applyFill="1" applyAlignment="1" applyProtection="1">
      <alignment/>
      <protection/>
    </xf>
    <xf numFmtId="4" fontId="5" fillId="0" borderId="0" xfId="0" applyNumberFormat="1" applyFont="1" applyFill="1" applyAlignment="1" applyProtection="1">
      <alignment horizontal="center"/>
      <protection/>
    </xf>
    <xf numFmtId="4" fontId="6" fillId="0" borderId="0" xfId="0" applyNumberFormat="1" applyFont="1" applyFill="1" applyAlignment="1" applyProtection="1">
      <alignment horizontal="right"/>
      <protection/>
    </xf>
    <xf numFmtId="4" fontId="4" fillId="0" borderId="11" xfId="0" applyNumberFormat="1" applyFont="1" applyFill="1" applyBorder="1" applyAlignment="1" applyProtection="1">
      <alignment horizontal="center" vertical="center"/>
      <protection/>
    </xf>
    <xf numFmtId="4" fontId="10" fillId="0" borderId="0" xfId="0" applyNumberFormat="1" applyFont="1" applyFill="1" applyAlignment="1" applyProtection="1">
      <alignment/>
      <protection/>
    </xf>
    <xf numFmtId="4" fontId="4" fillId="0" borderId="10" xfId="0" applyNumberFormat="1" applyFont="1" applyFill="1" applyBorder="1" applyAlignment="1" applyProtection="1">
      <alignment wrapText="1"/>
      <protection/>
    </xf>
    <xf numFmtId="4" fontId="8" fillId="0" borderId="10" xfId="0" applyNumberFormat="1" applyFont="1" applyFill="1" applyBorder="1" applyAlignment="1" applyProtection="1">
      <alignment horizontal="center"/>
      <protection/>
    </xf>
    <xf numFmtId="4" fontId="5" fillId="0" borderId="10" xfId="0" applyNumberFormat="1" applyFont="1" applyFill="1" applyBorder="1" applyAlignment="1" applyProtection="1">
      <alignment/>
      <protection/>
    </xf>
    <xf numFmtId="4" fontId="5" fillId="0" borderId="10" xfId="0" applyNumberFormat="1" applyFont="1" applyFill="1" applyBorder="1" applyAlignment="1" applyProtection="1">
      <alignment wrapText="1"/>
      <protection/>
    </xf>
    <xf numFmtId="4" fontId="4" fillId="0" borderId="10" xfId="0" applyNumberFormat="1" applyFont="1" applyFill="1" applyBorder="1" applyAlignment="1" applyProtection="1">
      <alignment/>
      <protection/>
    </xf>
    <xf numFmtId="4" fontId="5" fillId="0" borderId="10" xfId="0" applyNumberFormat="1" applyFont="1" applyFill="1" applyBorder="1" applyAlignment="1" applyProtection="1">
      <alignment wrapText="1"/>
      <protection/>
    </xf>
    <xf numFmtId="4" fontId="8" fillId="0" borderId="10" xfId="0" applyNumberFormat="1" applyFont="1" applyFill="1" applyBorder="1" applyAlignment="1" applyProtection="1">
      <alignment wrapText="1"/>
      <protection/>
    </xf>
    <xf numFmtId="4" fontId="6" fillId="0" borderId="10"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4" fontId="6" fillId="0" borderId="10" xfId="0" applyNumberFormat="1" applyFont="1" applyFill="1" applyBorder="1" applyAlignment="1" applyProtection="1">
      <alignment horizontal="center"/>
      <protection/>
    </xf>
    <xf numFmtId="4" fontId="6" fillId="0" borderId="10" xfId="0" applyNumberFormat="1" applyFont="1" applyFill="1" applyBorder="1" applyAlignment="1" applyProtection="1">
      <alignment wrapText="1"/>
      <protection/>
    </xf>
    <xf numFmtId="4" fontId="6" fillId="0" borderId="13" xfId="0" applyNumberFormat="1" applyFont="1" applyFill="1" applyBorder="1" applyAlignment="1" applyProtection="1">
      <alignment horizontal="center"/>
      <protection/>
    </xf>
    <xf numFmtId="4" fontId="5" fillId="0" borderId="0" xfId="0" applyNumberFormat="1" applyFont="1" applyFill="1" applyAlignment="1" applyProtection="1">
      <alignment horizontal="center"/>
      <protection/>
    </xf>
    <xf numFmtId="4" fontId="3" fillId="0" borderId="0" xfId="0" applyNumberFormat="1" applyFont="1" applyFill="1" applyAlignment="1" applyProtection="1">
      <alignment/>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protection/>
    </xf>
    <xf numFmtId="4" fontId="2" fillId="0" borderId="0" xfId="0" applyNumberFormat="1" applyFont="1" applyFill="1" applyAlignment="1" applyProtection="1">
      <alignment horizontal="center"/>
      <protection/>
    </xf>
    <xf numFmtId="4" fontId="4"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justify" vertical="top" wrapText="1"/>
      <protection/>
    </xf>
    <xf numFmtId="4" fontId="6" fillId="0" borderId="10" xfId="0" applyNumberFormat="1" applyFont="1" applyFill="1" applyBorder="1" applyAlignment="1" applyProtection="1">
      <alignment horizontal="center" vertical="top" wrapText="1"/>
      <protection/>
    </xf>
    <xf numFmtId="4" fontId="4" fillId="0" borderId="10" xfId="0" applyNumberFormat="1" applyFont="1" applyFill="1" applyBorder="1" applyAlignment="1" applyProtection="1">
      <alignment horizontal="justify" vertical="top" wrapText="1"/>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top" wrapText="1"/>
      <protection/>
    </xf>
    <xf numFmtId="4" fontId="9" fillId="0" borderId="10" xfId="0" applyNumberFormat="1" applyFont="1" applyFill="1" applyBorder="1" applyAlignment="1" applyProtection="1">
      <alignment/>
      <protection/>
    </xf>
    <xf numFmtId="4" fontId="9" fillId="0" borderId="0" xfId="0" applyNumberFormat="1" applyFont="1" applyFill="1" applyAlignment="1" applyProtection="1">
      <alignment/>
      <protection/>
    </xf>
    <xf numFmtId="4" fontId="7" fillId="0" borderId="0" xfId="0" applyNumberFormat="1" applyFont="1" applyFill="1" applyAlignment="1" applyProtection="1">
      <alignment/>
      <protection/>
    </xf>
    <xf numFmtId="4" fontId="9" fillId="0" borderId="0" xfId="0" applyNumberFormat="1" applyFont="1" applyFill="1" applyAlignment="1" applyProtection="1">
      <alignment horizontal="center"/>
      <protection/>
    </xf>
    <xf numFmtId="4" fontId="2" fillId="0" borderId="10" xfId="0" applyNumberFormat="1" applyFont="1" applyFill="1" applyBorder="1" applyAlignment="1" applyProtection="1">
      <alignment/>
      <protection/>
    </xf>
    <xf numFmtId="3" fontId="5" fillId="0" borderId="12" xfId="0" applyNumberFormat="1" applyFont="1" applyFill="1" applyBorder="1" applyAlignment="1" applyProtection="1">
      <alignment horizontal="center" vertical="center"/>
      <protection/>
    </xf>
    <xf numFmtId="3" fontId="4" fillId="0" borderId="0" xfId="0" applyNumberFormat="1" applyFont="1" applyFill="1" applyAlignment="1" applyProtection="1">
      <alignment/>
      <protection/>
    </xf>
    <xf numFmtId="3" fontId="5" fillId="0" borderId="0" xfId="0" applyNumberFormat="1" applyFont="1" applyFill="1" applyAlignment="1" applyProtection="1">
      <alignment horizontal="center"/>
      <protection/>
    </xf>
    <xf numFmtId="3" fontId="4" fillId="0" borderId="10" xfId="0" applyNumberFormat="1" applyFont="1" applyFill="1" applyBorder="1" applyAlignment="1" applyProtection="1">
      <alignment horizontal="center" vertical="center" wrapText="1"/>
      <protection/>
    </xf>
    <xf numFmtId="164" fontId="18" fillId="0" borderId="14" xfId="51" applyNumberFormat="1" applyFont="1" applyBorder="1">
      <alignment/>
      <protection/>
    </xf>
    <xf numFmtId="0" fontId="54" fillId="33" borderId="14" xfId="0" applyFont="1" applyFill="1" applyBorder="1" applyAlignment="1">
      <alignment horizontal="left" wrapText="1"/>
    </xf>
    <xf numFmtId="164" fontId="55" fillId="0" borderId="14" xfId="0" applyNumberFormat="1" applyFont="1" applyBorder="1" applyAlignment="1">
      <alignment vertical="top" wrapText="1"/>
    </xf>
    <xf numFmtId="4" fontId="54" fillId="0" borderId="14" xfId="0" applyNumberFormat="1" applyFont="1" applyBorder="1" applyAlignment="1">
      <alignment/>
    </xf>
    <xf numFmtId="4" fontId="8" fillId="0" borderId="10" xfId="0" applyNumberFormat="1" applyFont="1" applyFill="1" applyBorder="1" applyAlignment="1" applyProtection="1">
      <alignment/>
      <protection/>
    </xf>
    <xf numFmtId="4" fontId="18" fillId="0" borderId="14" xfId="51" applyNumberFormat="1" applyFont="1" applyBorder="1">
      <alignment/>
      <protection/>
    </xf>
    <xf numFmtId="4" fontId="5" fillId="0" borderId="10" xfId="0" applyNumberFormat="1" applyFont="1" applyFill="1" applyBorder="1" applyAlignment="1" applyProtection="1">
      <alignment/>
      <protection/>
    </xf>
    <xf numFmtId="4" fontId="7" fillId="0" borderId="10" xfId="0" applyNumberFormat="1" applyFont="1" applyFill="1" applyBorder="1" applyAlignment="1" applyProtection="1">
      <alignment/>
      <protection/>
    </xf>
    <xf numFmtId="0" fontId="5" fillId="0" borderId="10" xfId="0" applyFont="1" applyFill="1" applyBorder="1" applyAlignment="1" applyProtection="1">
      <alignment wrapText="1"/>
      <protection/>
    </xf>
    <xf numFmtId="4" fontId="5" fillId="0" borderId="10" xfId="0" applyNumberFormat="1" applyFont="1" applyFill="1" applyBorder="1" applyAlignment="1" applyProtection="1">
      <alignment horizontal="right" vertical="top" wrapText="1"/>
      <protection/>
    </xf>
    <xf numFmtId="4" fontId="5" fillId="0" borderId="10" xfId="0" applyNumberFormat="1" applyFont="1" applyFill="1" applyBorder="1" applyAlignment="1" applyProtection="1">
      <alignment vertical="top" wrapText="1"/>
      <protection/>
    </xf>
    <xf numFmtId="4" fontId="4" fillId="0" borderId="10" xfId="0" applyNumberFormat="1" applyFont="1" applyFill="1" applyBorder="1" applyAlignment="1" applyProtection="1">
      <alignment/>
      <protection/>
    </xf>
    <xf numFmtId="4" fontId="4" fillId="0" borderId="10"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5" fillId="0" borderId="10" xfId="0" applyNumberFormat="1" applyFont="1" applyFill="1" applyBorder="1" applyAlignment="1" applyProtection="1">
      <alignment horizontal="right"/>
      <protection/>
    </xf>
    <xf numFmtId="4" fontId="8" fillId="0" borderId="10" xfId="0" applyNumberFormat="1" applyFont="1" applyFill="1" applyBorder="1" applyAlignment="1" applyProtection="1">
      <alignment horizontal="right"/>
      <protection/>
    </xf>
    <xf numFmtId="4" fontId="4" fillId="0" borderId="10" xfId="0" applyNumberFormat="1" applyFont="1" applyFill="1" applyBorder="1" applyAlignment="1" applyProtection="1">
      <alignment horizontal="right" vertical="top" wrapText="1"/>
      <protection/>
    </xf>
    <xf numFmtId="4" fontId="8" fillId="0" borderId="10" xfId="0" applyNumberFormat="1" applyFont="1" applyFill="1" applyBorder="1" applyAlignment="1" applyProtection="1">
      <alignment horizontal="right" vertical="top" wrapText="1"/>
      <protection/>
    </xf>
    <xf numFmtId="4" fontId="4" fillId="0" borderId="10" xfId="0" applyNumberFormat="1" applyFont="1" applyFill="1" applyBorder="1" applyAlignment="1" applyProtection="1">
      <alignment horizontal="right"/>
      <protection/>
    </xf>
    <xf numFmtId="4" fontId="6" fillId="0" borderId="10" xfId="0" applyNumberFormat="1" applyFont="1" applyFill="1" applyBorder="1" applyAlignment="1" applyProtection="1">
      <alignment horizontal="right"/>
      <protection/>
    </xf>
    <xf numFmtId="0" fontId="54" fillId="33" borderId="0" xfId="0" applyFont="1" applyFill="1" applyBorder="1" applyAlignment="1">
      <alignment horizontal="left" wrapText="1"/>
    </xf>
    <xf numFmtId="4" fontId="54" fillId="0" borderId="0" xfId="0" applyNumberFormat="1" applyFont="1" applyBorder="1" applyAlignment="1">
      <alignment/>
    </xf>
    <xf numFmtId="4" fontId="18" fillId="0" borderId="0" xfId="51" applyNumberFormat="1" applyFont="1" applyBorder="1">
      <alignment/>
      <protection/>
    </xf>
    <xf numFmtId="164" fontId="4" fillId="0" borderId="12" xfId="0" applyNumberFormat="1" applyFont="1" applyFill="1" applyBorder="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4" fontId="6" fillId="0" borderId="0" xfId="0" applyNumberFormat="1" applyFont="1" applyFill="1" applyAlignment="1" applyProtection="1">
      <alignment horizontal="center" vertical="center" wrapText="1"/>
      <protection/>
    </xf>
    <xf numFmtId="4" fontId="6" fillId="0" borderId="0" xfId="0" applyNumberFormat="1" applyFont="1" applyFill="1" applyAlignment="1" applyProtection="1">
      <alignment horizontal="center" vertical="center" wrapText="1"/>
      <protection/>
    </xf>
    <xf numFmtId="4" fontId="5" fillId="0" borderId="0" xfId="0" applyNumberFormat="1" applyFont="1" applyFill="1" applyAlignment="1" applyProtection="1">
      <alignment horizontal="center"/>
      <protection/>
    </xf>
    <xf numFmtId="4" fontId="4" fillId="0" borderId="0" xfId="0" applyNumberFormat="1" applyFont="1" applyFill="1" applyAlignment="1" applyProtection="1">
      <alignment horizontal="center"/>
      <protection/>
    </xf>
    <xf numFmtId="4" fontId="4" fillId="0" borderId="0" xfId="0" applyNumberFormat="1" applyFont="1" applyFill="1" applyAlignment="1" applyProtection="1">
      <alignment/>
      <protection/>
    </xf>
    <xf numFmtId="4" fontId="4" fillId="0" borderId="0" xfId="0" applyNumberFormat="1" applyFont="1" applyFill="1" applyAlignment="1" applyProtection="1">
      <alignment/>
      <protection/>
    </xf>
    <xf numFmtId="4" fontId="6" fillId="0" borderId="0" xfId="0" applyNumberFormat="1" applyFont="1" applyFill="1" applyAlignment="1" applyProtection="1">
      <alignment horizontal="center"/>
      <protection/>
    </xf>
    <xf numFmtId="4" fontId="6" fillId="0" borderId="15" xfId="0" applyNumberFormat="1" applyFont="1" applyFill="1" applyBorder="1" applyAlignment="1" applyProtection="1">
      <alignment horizontal="center"/>
      <protection/>
    </xf>
    <xf numFmtId="4" fontId="15" fillId="0" borderId="0" xfId="0" applyNumberFormat="1" applyFont="1" applyFill="1" applyAlignment="1" applyProtection="1">
      <alignment horizontal="center"/>
      <protection/>
    </xf>
    <xf numFmtId="4" fontId="12" fillId="0" borderId="0" xfId="0" applyNumberFormat="1" applyFont="1" applyFill="1" applyAlignment="1" applyProtection="1">
      <alignment horizontal="center"/>
      <protection/>
    </xf>
    <xf numFmtId="4" fontId="8" fillId="0" borderId="0" xfId="0" applyNumberFormat="1" applyFont="1" applyFill="1" applyAlignment="1" applyProtection="1">
      <alignment horizontal="center"/>
      <protection/>
    </xf>
    <xf numFmtId="4" fontId="11" fillId="0" borderId="0" xfId="0" applyNumberFormat="1" applyFont="1" applyFill="1" applyAlignment="1" applyProtection="1">
      <alignment horizontal="center"/>
      <protection/>
    </xf>
    <xf numFmtId="4" fontId="13" fillId="0" borderId="0" xfId="0" applyNumberFormat="1" applyFont="1" applyFill="1" applyAlignment="1" applyProtection="1">
      <alignment horizontal="left" wrapText="1"/>
      <protection/>
    </xf>
    <xf numFmtId="4" fontId="13" fillId="0" borderId="0" xfId="0" applyNumberFormat="1" applyFont="1" applyFill="1" applyAlignment="1" applyProtection="1">
      <alignment horizontal="left"/>
      <protection/>
    </xf>
    <xf numFmtId="4" fontId="13" fillId="0" borderId="0" xfId="0" applyNumberFormat="1" applyFont="1" applyFill="1" applyAlignment="1" applyProtection="1">
      <alignment horizontal="left" vertical="center" wrapText="1"/>
      <protection/>
    </xf>
    <xf numFmtId="4" fontId="13" fillId="0" borderId="0" xfId="0" applyNumberFormat="1" applyFont="1" applyFill="1" applyAlignment="1" applyProtection="1">
      <alignment horizontal="left" vertical="center"/>
      <protection/>
    </xf>
    <xf numFmtId="4" fontId="14" fillId="0" borderId="0" xfId="0" applyNumberFormat="1" applyFont="1" applyFill="1" applyAlignment="1" applyProtection="1">
      <alignment horizontal="center"/>
      <protection/>
    </xf>
    <xf numFmtId="4" fontId="14" fillId="0" borderId="0" xfId="0" applyNumberFormat="1" applyFont="1" applyFill="1" applyAlignment="1" applyProtection="1">
      <alignment horizontal="center"/>
      <protection/>
    </xf>
    <xf numFmtId="0" fontId="6" fillId="0" borderId="0" xfId="0" applyFont="1" applyFill="1" applyAlignment="1" applyProtection="1">
      <alignment horizontal="center" vertical="center" wrapText="1"/>
      <protection/>
    </xf>
    <xf numFmtId="0" fontId="6" fillId="0" borderId="15"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3"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31"/>
  <sheetViews>
    <sheetView workbookViewId="0" topLeftCell="A1">
      <selection activeCell="C11" sqref="C11"/>
    </sheetView>
  </sheetViews>
  <sheetFormatPr defaultColWidth="9.00390625" defaultRowHeight="14.25"/>
  <cols>
    <col min="1" max="1" width="6.375" style="22" customWidth="1"/>
    <col min="2" max="2" width="45.75390625" style="50" customWidth="1"/>
    <col min="3" max="3" width="25.25390625" style="50" customWidth="1"/>
    <col min="4" max="4" width="9.00390625" style="50" customWidth="1"/>
    <col min="5" max="5" width="9.125" style="51" customWidth="1"/>
    <col min="6" max="16384" width="9.00390625" style="51" customWidth="1"/>
  </cols>
  <sheetData>
    <row r="1" spans="1:6" s="47" customFormat="1" ht="41.25" customHeight="1">
      <c r="A1" s="120" t="s">
        <v>101</v>
      </c>
      <c r="B1" s="121"/>
      <c r="C1" s="121"/>
      <c r="D1" s="46"/>
      <c r="E1" s="46"/>
      <c r="F1" s="46"/>
    </row>
    <row r="2" spans="1:3" ht="15.75" customHeight="1">
      <c r="A2" s="124" t="s">
        <v>136</v>
      </c>
      <c r="B2" s="125"/>
      <c r="C2" s="49"/>
    </row>
    <row r="3" spans="1:3" ht="15.75" customHeight="1">
      <c r="A3" s="124" t="s">
        <v>104</v>
      </c>
      <c r="B3" s="125"/>
      <c r="C3" s="49"/>
    </row>
    <row r="4" spans="1:3" ht="15.75" customHeight="1">
      <c r="A4" s="123" t="s">
        <v>72</v>
      </c>
      <c r="B4" s="123"/>
      <c r="C4" s="123"/>
    </row>
    <row r="5" spans="1:6" s="53" customFormat="1" ht="18.75" customHeight="1">
      <c r="A5" s="126" t="s">
        <v>143</v>
      </c>
      <c r="B5" s="126"/>
      <c r="C5" s="126"/>
      <c r="D5" s="52"/>
      <c r="E5" s="52"/>
      <c r="F5" s="52"/>
    </row>
    <row r="6" spans="1:3" s="53" customFormat="1" ht="18.75" customHeight="1">
      <c r="A6" s="122" t="s">
        <v>73</v>
      </c>
      <c r="B6" s="122"/>
      <c r="C6" s="122"/>
    </row>
    <row r="7" spans="1:3" ht="15.75" customHeight="1">
      <c r="A7" s="21"/>
      <c r="B7" s="49"/>
      <c r="C7" s="55" t="s">
        <v>74</v>
      </c>
    </row>
    <row r="8" spans="1:3" s="57" customFormat="1" ht="31.5" customHeight="1">
      <c r="A8" s="39" t="s">
        <v>3</v>
      </c>
      <c r="B8" s="56" t="s">
        <v>4</v>
      </c>
      <c r="C8" s="56" t="s">
        <v>75</v>
      </c>
    </row>
    <row r="9" spans="1:3" s="57" customFormat="1" ht="15.75" customHeight="1">
      <c r="A9" s="40">
        <v>1</v>
      </c>
      <c r="B9" s="41">
        <v>2</v>
      </c>
      <c r="C9" s="41">
        <v>3</v>
      </c>
    </row>
    <row r="10" spans="1:5" s="53" customFormat="1" ht="18.75" customHeight="1">
      <c r="A10" s="42" t="s">
        <v>9</v>
      </c>
      <c r="B10" s="58" t="s">
        <v>10</v>
      </c>
      <c r="C10" s="105">
        <f>C11</f>
        <v>157.5</v>
      </c>
      <c r="D10" s="49"/>
      <c r="E10" s="49"/>
    </row>
    <row r="11" spans="1:3" ht="15.75" customHeight="1">
      <c r="A11" s="42" t="s">
        <v>11</v>
      </c>
      <c r="B11" s="58" t="s">
        <v>12</v>
      </c>
      <c r="C11" s="60">
        <f>C16</f>
        <v>157.5</v>
      </c>
    </row>
    <row r="12" spans="1:3" ht="15.75" customHeight="1">
      <c r="A12" s="44">
        <v>1</v>
      </c>
      <c r="B12" s="61" t="s">
        <v>13</v>
      </c>
      <c r="C12" s="60"/>
    </row>
    <row r="13" spans="1:3" ht="15.75" customHeight="1">
      <c r="A13" s="44"/>
      <c r="B13" s="61" t="s">
        <v>14</v>
      </c>
      <c r="C13" s="60"/>
    </row>
    <row r="14" spans="1:3" s="57" customFormat="1" ht="15.75" customHeight="1">
      <c r="A14" s="44"/>
      <c r="B14" s="61" t="s">
        <v>14</v>
      </c>
      <c r="C14" s="62"/>
    </row>
    <row r="15" spans="1:3" ht="15.75" customHeight="1">
      <c r="A15" s="44">
        <v>2</v>
      </c>
      <c r="B15" s="61" t="s">
        <v>15</v>
      </c>
      <c r="C15" s="101">
        <f>C16</f>
        <v>157.5</v>
      </c>
    </row>
    <row r="16" spans="1:3" s="57" customFormat="1" ht="15.75" customHeight="1">
      <c r="A16" s="44"/>
      <c r="B16" s="63" t="s">
        <v>106</v>
      </c>
      <c r="C16" s="96">
        <v>157.5</v>
      </c>
    </row>
    <row r="17" spans="1:3" ht="15.75" customHeight="1">
      <c r="A17" s="44"/>
      <c r="B17" s="61" t="s">
        <v>16</v>
      </c>
      <c r="C17" s="60"/>
    </row>
    <row r="18" spans="1:3" ht="15.75" customHeight="1">
      <c r="A18" s="42" t="s">
        <v>17</v>
      </c>
      <c r="B18" s="58" t="s">
        <v>18</v>
      </c>
      <c r="C18" s="60">
        <f>C20</f>
        <v>157.5</v>
      </c>
    </row>
    <row r="19" spans="1:3" ht="15.75" customHeight="1">
      <c r="A19" s="43">
        <v>1</v>
      </c>
      <c r="B19" s="64" t="s">
        <v>19</v>
      </c>
      <c r="C19" s="60">
        <f>C20</f>
        <v>157.5</v>
      </c>
    </row>
    <row r="20" spans="1:3" ht="15.75" customHeight="1">
      <c r="A20" s="44" t="s">
        <v>20</v>
      </c>
      <c r="B20" s="61" t="s">
        <v>21</v>
      </c>
      <c r="C20" s="60">
        <f>C16</f>
        <v>157.5</v>
      </c>
    </row>
    <row r="21" spans="1:3" ht="15.75" customHeight="1">
      <c r="A21" s="44" t="s">
        <v>22</v>
      </c>
      <c r="B21" s="61" t="s">
        <v>23</v>
      </c>
      <c r="C21" s="60"/>
    </row>
    <row r="22" spans="1:3" ht="15.75" customHeight="1">
      <c r="A22" s="43">
        <v>2</v>
      </c>
      <c r="B22" s="64" t="s">
        <v>24</v>
      </c>
      <c r="C22" s="60"/>
    </row>
    <row r="23" spans="1:3" ht="15.75" customHeight="1">
      <c r="A23" s="44" t="s">
        <v>20</v>
      </c>
      <c r="B23" s="61" t="s">
        <v>25</v>
      </c>
      <c r="C23" s="60"/>
    </row>
    <row r="24" spans="1:3" ht="15.75" customHeight="1">
      <c r="A24" s="44" t="s">
        <v>22</v>
      </c>
      <c r="B24" s="61" t="s">
        <v>26</v>
      </c>
      <c r="C24" s="60"/>
    </row>
    <row r="25" spans="1:3" ht="15.75" customHeight="1">
      <c r="A25" s="42" t="s">
        <v>27</v>
      </c>
      <c r="B25" s="58" t="s">
        <v>28</v>
      </c>
      <c r="C25" s="60"/>
    </row>
    <row r="26" spans="1:3" ht="15.75" customHeight="1">
      <c r="A26" s="43">
        <v>1</v>
      </c>
      <c r="B26" s="64" t="s">
        <v>13</v>
      </c>
      <c r="C26" s="60"/>
    </row>
    <row r="27" spans="1:3" ht="15.75" customHeight="1">
      <c r="A27" s="42"/>
      <c r="B27" s="61" t="s">
        <v>14</v>
      </c>
      <c r="C27" s="60"/>
    </row>
    <row r="28" spans="1:3" ht="15.75" customHeight="1">
      <c r="A28" s="42"/>
      <c r="B28" s="61" t="s">
        <v>14</v>
      </c>
      <c r="C28" s="60"/>
    </row>
    <row r="29" spans="1:3" ht="15.75" customHeight="1">
      <c r="A29" s="43">
        <v>2</v>
      </c>
      <c r="B29" s="61" t="s">
        <v>15</v>
      </c>
      <c r="C29" s="60"/>
    </row>
    <row r="30" spans="1:3" ht="15.75" customHeight="1">
      <c r="A30" s="42"/>
      <c r="B30" s="61" t="s">
        <v>16</v>
      </c>
      <c r="C30" s="65"/>
    </row>
    <row r="31" spans="1:3" ht="15.75" customHeight="1">
      <c r="A31" s="44"/>
      <c r="B31" s="61" t="s">
        <v>16</v>
      </c>
      <c r="C31" s="60"/>
    </row>
    <row r="32" spans="1:3" ht="15.75" customHeight="1">
      <c r="A32" s="42" t="s">
        <v>29</v>
      </c>
      <c r="B32" s="58" t="s">
        <v>30</v>
      </c>
      <c r="C32" s="66">
        <f>C45+C46</f>
        <v>4347.24</v>
      </c>
    </row>
    <row r="33" spans="1:3" ht="15.75" customHeight="1">
      <c r="A33" s="42" t="s">
        <v>11</v>
      </c>
      <c r="B33" s="58" t="s">
        <v>31</v>
      </c>
      <c r="C33" s="66"/>
    </row>
    <row r="34" spans="1:3" ht="15.75" customHeight="1">
      <c r="A34" s="42">
        <v>1</v>
      </c>
      <c r="B34" s="58" t="s">
        <v>24</v>
      </c>
      <c r="C34" s="66"/>
    </row>
    <row r="35" spans="1:3" ht="15.75" customHeight="1">
      <c r="A35" s="44" t="s">
        <v>32</v>
      </c>
      <c r="B35" s="61" t="s">
        <v>25</v>
      </c>
      <c r="C35" s="66"/>
    </row>
    <row r="36" spans="1:3" ht="15.75" customHeight="1">
      <c r="A36" s="44" t="s">
        <v>33</v>
      </c>
      <c r="B36" s="61" t="s">
        <v>26</v>
      </c>
      <c r="C36" s="66"/>
    </row>
    <row r="37" spans="1:3" ht="15.75" customHeight="1">
      <c r="A37" s="42">
        <v>2</v>
      </c>
      <c r="B37" s="58" t="s">
        <v>34</v>
      </c>
      <c r="C37" s="66"/>
    </row>
    <row r="38" spans="1:3" ht="15.75" customHeight="1">
      <c r="A38" s="44" t="s">
        <v>35</v>
      </c>
      <c r="B38" s="61" t="s">
        <v>36</v>
      </c>
      <c r="C38" s="66"/>
    </row>
    <row r="39" spans="1:3" ht="15.75" customHeight="1">
      <c r="A39" s="45"/>
      <c r="B39" s="68" t="s">
        <v>37</v>
      </c>
      <c r="C39" s="66"/>
    </row>
    <row r="40" spans="1:3" ht="15.75" customHeight="1">
      <c r="A40" s="45"/>
      <c r="B40" s="68" t="s">
        <v>38</v>
      </c>
      <c r="C40" s="66"/>
    </row>
    <row r="41" spans="1:3" ht="15.75" customHeight="1">
      <c r="A41" s="45"/>
      <c r="B41" s="68" t="s">
        <v>39</v>
      </c>
      <c r="C41" s="66"/>
    </row>
    <row r="42" spans="1:3" ht="15.75" customHeight="1">
      <c r="A42" s="44" t="s">
        <v>40</v>
      </c>
      <c r="B42" s="61" t="s">
        <v>41</v>
      </c>
      <c r="C42" s="66"/>
    </row>
    <row r="43" spans="1:3" ht="15.75" customHeight="1">
      <c r="A43" s="44" t="s">
        <v>42</v>
      </c>
      <c r="B43" s="61" t="s">
        <v>43</v>
      </c>
      <c r="C43" s="66"/>
    </row>
    <row r="44" spans="1:3" ht="15.75" customHeight="1">
      <c r="A44" s="42">
        <v>3</v>
      </c>
      <c r="B44" s="58" t="s">
        <v>44</v>
      </c>
      <c r="C44" s="66"/>
    </row>
    <row r="45" spans="1:3" ht="15.75" customHeight="1">
      <c r="A45" s="44" t="s">
        <v>45</v>
      </c>
      <c r="B45" s="61" t="s">
        <v>21</v>
      </c>
      <c r="C45" s="66">
        <v>3470.91</v>
      </c>
    </row>
    <row r="46" spans="1:3" ht="15.75" customHeight="1">
      <c r="A46" s="44" t="s">
        <v>46</v>
      </c>
      <c r="B46" s="61" t="s">
        <v>43</v>
      </c>
      <c r="C46" s="66">
        <v>876.33</v>
      </c>
    </row>
    <row r="47" spans="1:3" ht="15.75" customHeight="1">
      <c r="A47" s="42">
        <v>4</v>
      </c>
      <c r="B47" s="58" t="s">
        <v>47</v>
      </c>
      <c r="C47" s="66"/>
    </row>
    <row r="48" spans="1:3" ht="15.75" customHeight="1">
      <c r="A48" s="44" t="s">
        <v>48</v>
      </c>
      <c r="B48" s="61" t="s">
        <v>21</v>
      </c>
      <c r="C48" s="66"/>
    </row>
    <row r="49" spans="1:3" ht="15.75" customHeight="1">
      <c r="A49" s="44" t="s">
        <v>49</v>
      </c>
      <c r="B49" s="61" t="s">
        <v>43</v>
      </c>
      <c r="C49" s="66"/>
    </row>
    <row r="50" spans="1:3" ht="15.75" customHeight="1">
      <c r="A50" s="42">
        <v>5</v>
      </c>
      <c r="B50" s="58" t="s">
        <v>50</v>
      </c>
      <c r="C50" s="66"/>
    </row>
    <row r="51" spans="1:3" ht="15.75" customHeight="1">
      <c r="A51" s="44" t="s">
        <v>51</v>
      </c>
      <c r="B51" s="61" t="s">
        <v>21</v>
      </c>
      <c r="C51" s="66"/>
    </row>
    <row r="52" spans="1:3" ht="15.75" customHeight="1">
      <c r="A52" s="44" t="s">
        <v>52</v>
      </c>
      <c r="B52" s="61" t="s">
        <v>43</v>
      </c>
      <c r="C52" s="66"/>
    </row>
    <row r="53" spans="1:3" ht="15.75" customHeight="1">
      <c r="A53" s="42">
        <v>6</v>
      </c>
      <c r="B53" s="58" t="s">
        <v>53</v>
      </c>
      <c r="C53" s="66"/>
    </row>
    <row r="54" spans="1:3" ht="15.75" customHeight="1">
      <c r="A54" s="44" t="s">
        <v>54</v>
      </c>
      <c r="B54" s="61" t="s">
        <v>21</v>
      </c>
      <c r="C54" s="66"/>
    </row>
    <row r="55" spans="1:3" ht="15.75" customHeight="1">
      <c r="A55" s="44" t="s">
        <v>55</v>
      </c>
      <c r="B55" s="61" t="s">
        <v>43</v>
      </c>
      <c r="C55" s="66"/>
    </row>
    <row r="56" spans="1:3" ht="15.75" customHeight="1">
      <c r="A56" s="42">
        <v>7</v>
      </c>
      <c r="B56" s="58" t="s">
        <v>56</v>
      </c>
      <c r="C56" s="66"/>
    </row>
    <row r="57" spans="1:3" ht="15.75" customHeight="1">
      <c r="A57" s="44" t="s">
        <v>57</v>
      </c>
      <c r="B57" s="61" t="s">
        <v>21</v>
      </c>
      <c r="C57" s="66"/>
    </row>
    <row r="58" spans="1:3" ht="15.75" customHeight="1">
      <c r="A58" s="44" t="s">
        <v>58</v>
      </c>
      <c r="B58" s="61" t="s">
        <v>43</v>
      </c>
      <c r="C58" s="66"/>
    </row>
    <row r="59" spans="1:3" ht="15.75" customHeight="1">
      <c r="A59" s="42">
        <v>8</v>
      </c>
      <c r="B59" s="58" t="s">
        <v>59</v>
      </c>
      <c r="C59" s="66"/>
    </row>
    <row r="60" spans="1:3" ht="15.75" customHeight="1">
      <c r="A60" s="44" t="s">
        <v>60</v>
      </c>
      <c r="B60" s="61" t="s">
        <v>21</v>
      </c>
      <c r="C60" s="66"/>
    </row>
    <row r="61" spans="1:3" ht="15.75" customHeight="1">
      <c r="A61" s="44" t="s">
        <v>61</v>
      </c>
      <c r="B61" s="61" t="s">
        <v>43</v>
      </c>
      <c r="C61" s="66"/>
    </row>
    <row r="62" spans="1:3" ht="15.75" customHeight="1">
      <c r="A62" s="42">
        <v>9</v>
      </c>
      <c r="B62" s="58" t="s">
        <v>62</v>
      </c>
      <c r="C62" s="66"/>
    </row>
    <row r="63" spans="1:3" ht="15.75" customHeight="1">
      <c r="A63" s="44" t="s">
        <v>63</v>
      </c>
      <c r="B63" s="61" t="s">
        <v>21</v>
      </c>
      <c r="C63" s="66"/>
    </row>
    <row r="64" spans="1:3" ht="15.75" customHeight="1">
      <c r="A64" s="44" t="s">
        <v>64</v>
      </c>
      <c r="B64" s="61" t="s">
        <v>43</v>
      </c>
      <c r="C64" s="66"/>
    </row>
    <row r="65" spans="1:3" ht="15.75" customHeight="1">
      <c r="A65" s="42">
        <v>10</v>
      </c>
      <c r="B65" s="58" t="s">
        <v>65</v>
      </c>
      <c r="C65" s="66"/>
    </row>
    <row r="66" spans="1:3" ht="15.75" customHeight="1">
      <c r="A66" s="44" t="s">
        <v>66</v>
      </c>
      <c r="B66" s="61" t="s">
        <v>21</v>
      </c>
      <c r="C66" s="66"/>
    </row>
    <row r="67" spans="1:3" ht="15.75" customHeight="1">
      <c r="A67" s="44" t="s">
        <v>67</v>
      </c>
      <c r="B67" s="61" t="s">
        <v>43</v>
      </c>
      <c r="C67" s="66"/>
    </row>
    <row r="68" spans="1:3" ht="15.75" customHeight="1">
      <c r="A68" s="42" t="s">
        <v>17</v>
      </c>
      <c r="B68" s="58" t="s">
        <v>68</v>
      </c>
      <c r="C68" s="66"/>
    </row>
    <row r="69" spans="1:3" ht="15.75" customHeight="1">
      <c r="A69" s="42">
        <v>1</v>
      </c>
      <c r="B69" s="58" t="s">
        <v>24</v>
      </c>
      <c r="C69" s="66"/>
    </row>
    <row r="70" spans="1:3" ht="15.75" customHeight="1">
      <c r="A70" s="44" t="s">
        <v>32</v>
      </c>
      <c r="B70" s="61" t="s">
        <v>69</v>
      </c>
      <c r="C70" s="66"/>
    </row>
    <row r="71" spans="1:3" ht="15.75" customHeight="1">
      <c r="A71" s="44" t="s">
        <v>33</v>
      </c>
      <c r="B71" s="61" t="s">
        <v>70</v>
      </c>
      <c r="C71" s="66"/>
    </row>
    <row r="72" spans="1:3" ht="15.75" customHeight="1">
      <c r="A72" s="42">
        <v>2</v>
      </c>
      <c r="B72" s="58" t="s">
        <v>34</v>
      </c>
      <c r="C72" s="66"/>
    </row>
    <row r="73" spans="1:3" ht="15.75" customHeight="1">
      <c r="A73" s="44" t="s">
        <v>35</v>
      </c>
      <c r="B73" s="61" t="s">
        <v>69</v>
      </c>
      <c r="C73" s="66"/>
    </row>
    <row r="74" spans="1:3" ht="15.75" customHeight="1">
      <c r="A74" s="44" t="s">
        <v>40</v>
      </c>
      <c r="B74" s="61" t="s">
        <v>70</v>
      </c>
      <c r="C74" s="66"/>
    </row>
    <row r="75" spans="1:3" ht="15.75" customHeight="1">
      <c r="A75" s="42">
        <v>3</v>
      </c>
      <c r="B75" s="58" t="s">
        <v>44</v>
      </c>
      <c r="C75" s="66"/>
    </row>
    <row r="76" spans="1:3" ht="15.75" customHeight="1">
      <c r="A76" s="44" t="s">
        <v>45</v>
      </c>
      <c r="B76" s="61" t="s">
        <v>69</v>
      </c>
      <c r="C76" s="66"/>
    </row>
    <row r="77" spans="1:3" ht="15.75" customHeight="1">
      <c r="A77" s="44" t="s">
        <v>46</v>
      </c>
      <c r="B77" s="61" t="s">
        <v>70</v>
      </c>
      <c r="C77" s="66"/>
    </row>
    <row r="78" spans="1:3" ht="15.75" customHeight="1">
      <c r="A78" s="42">
        <v>4</v>
      </c>
      <c r="B78" s="58" t="s">
        <v>47</v>
      </c>
      <c r="C78" s="66"/>
    </row>
    <row r="79" spans="1:3" ht="15.75" customHeight="1">
      <c r="A79" s="44" t="s">
        <v>48</v>
      </c>
      <c r="B79" s="61" t="s">
        <v>69</v>
      </c>
      <c r="C79" s="66"/>
    </row>
    <row r="80" spans="1:3" ht="15.75" customHeight="1">
      <c r="A80" s="44" t="s">
        <v>49</v>
      </c>
      <c r="B80" s="61" t="s">
        <v>70</v>
      </c>
      <c r="C80" s="66"/>
    </row>
    <row r="81" spans="1:3" ht="15.75" customHeight="1">
      <c r="A81" s="42">
        <v>5</v>
      </c>
      <c r="B81" s="58" t="s">
        <v>50</v>
      </c>
      <c r="C81" s="66"/>
    </row>
    <row r="82" spans="1:3" ht="15.75" customHeight="1">
      <c r="A82" s="44" t="s">
        <v>51</v>
      </c>
      <c r="B82" s="61" t="s">
        <v>69</v>
      </c>
      <c r="C82" s="66"/>
    </row>
    <row r="83" spans="1:3" ht="15.75" customHeight="1">
      <c r="A83" s="44" t="s">
        <v>40</v>
      </c>
      <c r="B83" s="61" t="s">
        <v>70</v>
      </c>
      <c r="C83" s="66"/>
    </row>
    <row r="84" spans="1:3" ht="15.75" customHeight="1">
      <c r="A84" s="42">
        <v>6</v>
      </c>
      <c r="B84" s="58" t="s">
        <v>53</v>
      </c>
      <c r="C84" s="66"/>
    </row>
    <row r="85" spans="1:3" ht="15.75" customHeight="1">
      <c r="A85" s="44" t="s">
        <v>54</v>
      </c>
      <c r="B85" s="61" t="s">
        <v>69</v>
      </c>
      <c r="C85" s="66"/>
    </row>
    <row r="86" spans="1:3" ht="15.75" customHeight="1">
      <c r="A86" s="44" t="s">
        <v>55</v>
      </c>
      <c r="B86" s="61" t="s">
        <v>70</v>
      </c>
      <c r="C86" s="66"/>
    </row>
    <row r="87" spans="1:3" ht="15.75" customHeight="1">
      <c r="A87" s="42">
        <v>7</v>
      </c>
      <c r="B87" s="58" t="s">
        <v>56</v>
      </c>
      <c r="C87" s="66"/>
    </row>
    <row r="88" spans="1:3" ht="15.75" customHeight="1">
      <c r="A88" s="44" t="s">
        <v>57</v>
      </c>
      <c r="B88" s="61" t="s">
        <v>69</v>
      </c>
      <c r="C88" s="66"/>
    </row>
    <row r="89" spans="1:3" ht="15.75" customHeight="1">
      <c r="A89" s="44" t="s">
        <v>58</v>
      </c>
      <c r="B89" s="61" t="s">
        <v>70</v>
      </c>
      <c r="C89" s="66"/>
    </row>
    <row r="90" spans="1:3" ht="15.75" customHeight="1">
      <c r="A90" s="42">
        <v>8</v>
      </c>
      <c r="B90" s="58" t="s">
        <v>59</v>
      </c>
      <c r="C90" s="66"/>
    </row>
    <row r="91" spans="1:3" ht="15.75" customHeight="1">
      <c r="A91" s="44" t="s">
        <v>60</v>
      </c>
      <c r="B91" s="61" t="s">
        <v>69</v>
      </c>
      <c r="C91" s="66"/>
    </row>
    <row r="92" spans="1:3" ht="15.75" customHeight="1">
      <c r="A92" s="44" t="s">
        <v>61</v>
      </c>
      <c r="B92" s="61" t="s">
        <v>70</v>
      </c>
      <c r="C92" s="66"/>
    </row>
    <row r="93" spans="1:3" ht="15.75" customHeight="1">
      <c r="A93" s="42">
        <v>9</v>
      </c>
      <c r="B93" s="58" t="s">
        <v>62</v>
      </c>
      <c r="C93" s="66"/>
    </row>
    <row r="94" spans="1:3" ht="15.75" customHeight="1">
      <c r="A94" s="44" t="s">
        <v>63</v>
      </c>
      <c r="B94" s="61" t="s">
        <v>69</v>
      </c>
      <c r="C94" s="66"/>
    </row>
    <row r="95" spans="1:3" ht="15.75" customHeight="1">
      <c r="A95" s="44" t="s">
        <v>64</v>
      </c>
      <c r="B95" s="61" t="s">
        <v>70</v>
      </c>
      <c r="C95" s="66"/>
    </row>
    <row r="96" spans="1:3" ht="15.75" customHeight="1">
      <c r="A96" s="42">
        <v>10</v>
      </c>
      <c r="B96" s="58" t="s">
        <v>65</v>
      </c>
      <c r="C96" s="66"/>
    </row>
    <row r="97" spans="1:3" ht="15.75" customHeight="1">
      <c r="A97" s="44" t="s">
        <v>66</v>
      </c>
      <c r="B97" s="61" t="s">
        <v>69</v>
      </c>
      <c r="C97" s="66"/>
    </row>
    <row r="98" spans="1:3" ht="15.75" customHeight="1">
      <c r="A98" s="44" t="s">
        <v>67</v>
      </c>
      <c r="B98" s="61" t="s">
        <v>70</v>
      </c>
      <c r="C98" s="66"/>
    </row>
    <row r="99" spans="1:3" ht="15.75" customHeight="1">
      <c r="A99" s="42" t="s">
        <v>27</v>
      </c>
      <c r="B99" s="58" t="s">
        <v>71</v>
      </c>
      <c r="C99" s="66"/>
    </row>
    <row r="100" spans="1:3" ht="15.75" customHeight="1">
      <c r="A100" s="42">
        <v>1</v>
      </c>
      <c r="B100" s="58" t="s">
        <v>24</v>
      </c>
      <c r="C100" s="66"/>
    </row>
    <row r="101" spans="1:3" ht="15.75" customHeight="1">
      <c r="A101" s="44" t="s">
        <v>32</v>
      </c>
      <c r="B101" s="61" t="s">
        <v>69</v>
      </c>
      <c r="C101" s="66"/>
    </row>
    <row r="102" spans="1:3" ht="15.75" customHeight="1">
      <c r="A102" s="44" t="s">
        <v>33</v>
      </c>
      <c r="B102" s="61" t="s">
        <v>70</v>
      </c>
      <c r="C102" s="66"/>
    </row>
    <row r="103" spans="1:3" ht="15.75" customHeight="1">
      <c r="A103" s="42">
        <v>2</v>
      </c>
      <c r="B103" s="58" t="s">
        <v>34</v>
      </c>
      <c r="C103" s="66"/>
    </row>
    <row r="104" spans="1:3" ht="15.75" customHeight="1">
      <c r="A104" s="44" t="s">
        <v>35</v>
      </c>
      <c r="B104" s="61" t="s">
        <v>69</v>
      </c>
      <c r="C104" s="66"/>
    </row>
    <row r="105" spans="1:3" ht="15.75" customHeight="1">
      <c r="A105" s="44" t="s">
        <v>40</v>
      </c>
      <c r="B105" s="61" t="s">
        <v>70</v>
      </c>
      <c r="C105" s="66"/>
    </row>
    <row r="106" spans="1:3" ht="15.75" customHeight="1">
      <c r="A106" s="42">
        <v>3</v>
      </c>
      <c r="B106" s="58" t="s">
        <v>44</v>
      </c>
      <c r="C106" s="66"/>
    </row>
    <row r="107" spans="1:3" ht="15.75" customHeight="1">
      <c r="A107" s="44" t="s">
        <v>45</v>
      </c>
      <c r="B107" s="61" t="s">
        <v>69</v>
      </c>
      <c r="C107" s="66"/>
    </row>
    <row r="108" spans="1:3" ht="15.75" customHeight="1">
      <c r="A108" s="44" t="s">
        <v>46</v>
      </c>
      <c r="B108" s="61" t="s">
        <v>70</v>
      </c>
      <c r="C108" s="66"/>
    </row>
    <row r="109" spans="1:3" ht="15.75" customHeight="1">
      <c r="A109" s="42">
        <v>4</v>
      </c>
      <c r="B109" s="58" t="s">
        <v>47</v>
      </c>
      <c r="C109" s="66"/>
    </row>
    <row r="110" spans="1:3" ht="15.75" customHeight="1">
      <c r="A110" s="44" t="s">
        <v>48</v>
      </c>
      <c r="B110" s="61" t="s">
        <v>69</v>
      </c>
      <c r="C110" s="66"/>
    </row>
    <row r="111" spans="1:3" ht="15.75" customHeight="1">
      <c r="A111" s="44" t="s">
        <v>49</v>
      </c>
      <c r="B111" s="61" t="s">
        <v>70</v>
      </c>
      <c r="C111" s="66"/>
    </row>
    <row r="112" spans="1:3" ht="15.75" customHeight="1">
      <c r="A112" s="42">
        <v>5</v>
      </c>
      <c r="B112" s="58" t="s">
        <v>50</v>
      </c>
      <c r="C112" s="66"/>
    </row>
    <row r="113" spans="1:3" ht="15.75" customHeight="1">
      <c r="A113" s="44" t="s">
        <v>51</v>
      </c>
      <c r="B113" s="61" t="s">
        <v>69</v>
      </c>
      <c r="C113" s="66"/>
    </row>
    <row r="114" spans="1:3" ht="15.75" customHeight="1">
      <c r="A114" s="44" t="s">
        <v>40</v>
      </c>
      <c r="B114" s="61" t="s">
        <v>70</v>
      </c>
      <c r="C114" s="66"/>
    </row>
    <row r="115" spans="1:3" ht="15.75" customHeight="1">
      <c r="A115" s="42">
        <v>6</v>
      </c>
      <c r="B115" s="58" t="s">
        <v>53</v>
      </c>
      <c r="C115" s="66"/>
    </row>
    <row r="116" spans="1:3" ht="15.75" customHeight="1">
      <c r="A116" s="44" t="s">
        <v>54</v>
      </c>
      <c r="B116" s="61" t="s">
        <v>69</v>
      </c>
      <c r="C116" s="66"/>
    </row>
    <row r="117" spans="1:3" ht="15.75" customHeight="1">
      <c r="A117" s="44" t="s">
        <v>55</v>
      </c>
      <c r="B117" s="61" t="s">
        <v>70</v>
      </c>
      <c r="C117" s="66"/>
    </row>
    <row r="118" spans="1:3" ht="15.75" customHeight="1">
      <c r="A118" s="42">
        <v>7</v>
      </c>
      <c r="B118" s="58" t="s">
        <v>56</v>
      </c>
      <c r="C118" s="66"/>
    </row>
    <row r="119" spans="1:3" ht="15.75" customHeight="1">
      <c r="A119" s="44" t="s">
        <v>57</v>
      </c>
      <c r="B119" s="61" t="s">
        <v>69</v>
      </c>
      <c r="C119" s="66"/>
    </row>
    <row r="120" spans="1:3" ht="15.75" customHeight="1">
      <c r="A120" s="44" t="s">
        <v>58</v>
      </c>
      <c r="B120" s="61" t="s">
        <v>70</v>
      </c>
      <c r="C120" s="66"/>
    </row>
    <row r="121" spans="1:3" ht="15.75" customHeight="1">
      <c r="A121" s="42">
        <v>8</v>
      </c>
      <c r="B121" s="58" t="s">
        <v>59</v>
      </c>
      <c r="C121" s="66"/>
    </row>
    <row r="122" spans="1:3" ht="15.75" customHeight="1">
      <c r="A122" s="44" t="s">
        <v>60</v>
      </c>
      <c r="B122" s="61" t="s">
        <v>69</v>
      </c>
      <c r="C122" s="66"/>
    </row>
    <row r="123" spans="1:3" ht="15.75" customHeight="1">
      <c r="A123" s="44" t="s">
        <v>61</v>
      </c>
      <c r="B123" s="61" t="s">
        <v>70</v>
      </c>
      <c r="C123" s="66"/>
    </row>
    <row r="124" spans="1:3" ht="15.75" customHeight="1">
      <c r="A124" s="42">
        <v>9</v>
      </c>
      <c r="B124" s="58" t="s">
        <v>62</v>
      </c>
      <c r="C124" s="66"/>
    </row>
    <row r="125" spans="1:3" ht="15.75" customHeight="1">
      <c r="A125" s="44" t="s">
        <v>63</v>
      </c>
      <c r="B125" s="61" t="s">
        <v>69</v>
      </c>
      <c r="C125" s="66"/>
    </row>
    <row r="126" spans="1:3" ht="15.75" customHeight="1">
      <c r="A126" s="44" t="s">
        <v>64</v>
      </c>
      <c r="B126" s="61" t="s">
        <v>70</v>
      </c>
      <c r="C126" s="66"/>
    </row>
    <row r="127" spans="1:3" ht="15.75" customHeight="1">
      <c r="A127" s="42">
        <v>10</v>
      </c>
      <c r="B127" s="58" t="s">
        <v>65</v>
      </c>
      <c r="C127" s="66"/>
    </row>
    <row r="128" spans="1:3" ht="15.75" customHeight="1">
      <c r="A128" s="44" t="s">
        <v>66</v>
      </c>
      <c r="B128" s="61" t="s">
        <v>69</v>
      </c>
      <c r="C128" s="66"/>
    </row>
    <row r="129" spans="1:3" ht="15.75" customHeight="1">
      <c r="A129" s="44" t="s">
        <v>67</v>
      </c>
      <c r="B129" s="61" t="s">
        <v>70</v>
      </c>
      <c r="C129" s="66"/>
    </row>
    <row r="130" ht="15.75">
      <c r="C130" s="69" t="s">
        <v>144</v>
      </c>
    </row>
    <row r="131" ht="15.75">
      <c r="C131" s="70" t="s">
        <v>107</v>
      </c>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H167"/>
  <sheetViews>
    <sheetView workbookViewId="0" topLeftCell="A57">
      <selection activeCell="D165" sqref="D165:F165"/>
    </sheetView>
  </sheetViews>
  <sheetFormatPr defaultColWidth="9.00390625" defaultRowHeight="14.25"/>
  <cols>
    <col min="1" max="1" width="4.375" style="38" customWidth="1"/>
    <col min="2" max="2" width="40.50390625" style="53" customWidth="1"/>
    <col min="3" max="3" width="7.75390625" style="53" customWidth="1"/>
    <col min="4" max="4" width="9.50390625" style="53" customWidth="1"/>
    <col min="5" max="5" width="12.625" style="53" customWidth="1"/>
    <col min="6" max="6" width="21.00390625" style="53" customWidth="1"/>
    <col min="7" max="7" width="9.00390625" style="53" customWidth="1"/>
    <col min="8" max="8" width="9.125" style="51" customWidth="1"/>
    <col min="9" max="16384" width="9.00390625" style="51" customWidth="1"/>
  </cols>
  <sheetData>
    <row r="1" spans="1:8" ht="36" customHeight="1">
      <c r="A1" s="120" t="s">
        <v>102</v>
      </c>
      <c r="B1" s="120"/>
      <c r="C1" s="120"/>
      <c r="D1" s="120"/>
      <c r="E1" s="120"/>
      <c r="F1" s="120"/>
      <c r="G1" s="71"/>
      <c r="H1" s="71"/>
    </row>
    <row r="2" spans="1:8" ht="16.5">
      <c r="A2" s="124" t="s">
        <v>136</v>
      </c>
      <c r="B2" s="125"/>
      <c r="C2" s="128" t="s">
        <v>76</v>
      </c>
      <c r="D2" s="128"/>
      <c r="E2" s="128"/>
      <c r="F2" s="128"/>
      <c r="G2" s="49"/>
      <c r="H2" s="49"/>
    </row>
    <row r="3" spans="1:8" ht="18.75">
      <c r="A3" s="124" t="s">
        <v>104</v>
      </c>
      <c r="B3" s="125"/>
      <c r="C3" s="129" t="s">
        <v>77</v>
      </c>
      <c r="D3" s="129"/>
      <c r="E3" s="129"/>
      <c r="F3" s="129"/>
      <c r="G3" s="49"/>
      <c r="H3" s="49"/>
    </row>
    <row r="4" spans="1:8" ht="9.75" customHeight="1">
      <c r="A4" s="87"/>
      <c r="B4" s="48"/>
      <c r="C4" s="130"/>
      <c r="D4" s="130"/>
      <c r="E4" s="130"/>
      <c r="F4" s="130"/>
      <c r="G4" s="49"/>
      <c r="H4" s="49"/>
    </row>
    <row r="5" spans="1:8" ht="18.75">
      <c r="A5" s="87"/>
      <c r="B5" s="48"/>
      <c r="C5" s="131" t="s">
        <v>146</v>
      </c>
      <c r="D5" s="131"/>
      <c r="E5" s="131"/>
      <c r="F5" s="131"/>
      <c r="G5" s="49"/>
      <c r="H5" s="49"/>
    </row>
    <row r="6" spans="1:8" ht="30" customHeight="1">
      <c r="A6" s="123" t="s">
        <v>145</v>
      </c>
      <c r="B6" s="123"/>
      <c r="C6" s="123"/>
      <c r="D6" s="123"/>
      <c r="E6" s="123"/>
      <c r="F6" s="123"/>
      <c r="G6" s="49"/>
      <c r="H6" s="49"/>
    </row>
    <row r="7" spans="1:8" ht="15.75">
      <c r="A7" s="122" t="s">
        <v>78</v>
      </c>
      <c r="B7" s="122"/>
      <c r="C7" s="122"/>
      <c r="D7" s="122"/>
      <c r="E7" s="122"/>
      <c r="F7" s="122"/>
      <c r="G7" s="49"/>
      <c r="H7" s="49"/>
    </row>
    <row r="8" spans="1:8" ht="15.75">
      <c r="A8" s="122" t="s">
        <v>79</v>
      </c>
      <c r="B8" s="122"/>
      <c r="C8" s="122"/>
      <c r="D8" s="122"/>
      <c r="E8" s="122"/>
      <c r="F8" s="122"/>
      <c r="G8" s="49"/>
      <c r="H8" s="49"/>
    </row>
    <row r="9" spans="1:8" ht="37.5" customHeight="1">
      <c r="A9" s="132" t="s">
        <v>80</v>
      </c>
      <c r="B9" s="133"/>
      <c r="C9" s="133"/>
      <c r="D9" s="133"/>
      <c r="E9" s="133"/>
      <c r="F9" s="133"/>
      <c r="G9" s="49"/>
      <c r="H9" s="49"/>
    </row>
    <row r="10" spans="1:8" ht="52.5" customHeight="1">
      <c r="A10" s="134" t="s">
        <v>111</v>
      </c>
      <c r="B10" s="135"/>
      <c r="C10" s="135"/>
      <c r="D10" s="135"/>
      <c r="E10" s="135"/>
      <c r="F10" s="135"/>
      <c r="G10" s="49"/>
      <c r="H10" s="49"/>
    </row>
    <row r="11" spans="1:8" ht="16.5">
      <c r="A11" s="132" t="s">
        <v>147</v>
      </c>
      <c r="B11" s="132"/>
      <c r="C11" s="132"/>
      <c r="D11" s="132"/>
      <c r="E11" s="132"/>
      <c r="F11" s="132"/>
      <c r="G11" s="49"/>
      <c r="H11" s="49"/>
    </row>
    <row r="12" spans="1:8" ht="21.75" customHeight="1">
      <c r="A12" s="88"/>
      <c r="B12" s="54"/>
      <c r="C12" s="54"/>
      <c r="D12" s="54"/>
      <c r="E12" s="127" t="s">
        <v>81</v>
      </c>
      <c r="F12" s="127"/>
      <c r="G12" s="54"/>
      <c r="H12" s="49"/>
    </row>
    <row r="13" spans="1:8" s="74" customFormat="1" ht="63" customHeight="1">
      <c r="A13" s="89" t="s">
        <v>3</v>
      </c>
      <c r="B13" s="73" t="s">
        <v>4</v>
      </c>
      <c r="C13" s="72" t="s">
        <v>82</v>
      </c>
      <c r="D13" s="72" t="s">
        <v>148</v>
      </c>
      <c r="E13" s="72" t="s">
        <v>83</v>
      </c>
      <c r="F13" s="72" t="s">
        <v>149</v>
      </c>
      <c r="G13" s="54"/>
      <c r="H13" s="54"/>
    </row>
    <row r="14" spans="1:8" ht="15.75">
      <c r="A14" s="86">
        <v>1</v>
      </c>
      <c r="B14" s="86">
        <v>2</v>
      </c>
      <c r="C14" s="86">
        <v>3</v>
      </c>
      <c r="D14" s="86">
        <v>4</v>
      </c>
      <c r="E14" s="86">
        <v>5</v>
      </c>
      <c r="F14" s="86">
        <v>6</v>
      </c>
      <c r="G14" s="49"/>
      <c r="H14" s="49"/>
    </row>
    <row r="15" spans="1:8" ht="15.75">
      <c r="A15" s="42" t="s">
        <v>9</v>
      </c>
      <c r="B15" s="58" t="s">
        <v>10</v>
      </c>
      <c r="C15" s="105">
        <f>C16</f>
        <v>157.5</v>
      </c>
      <c r="D15" s="109">
        <f>D16</f>
        <v>155.65</v>
      </c>
      <c r="E15" s="67">
        <f>D15/C15*100</f>
        <v>98.82539682539682</v>
      </c>
      <c r="F15" s="90">
        <f>D15/63.55*100</f>
        <v>244.92525570416998</v>
      </c>
      <c r="G15" s="49"/>
      <c r="H15" s="49"/>
    </row>
    <row r="16" spans="1:8" ht="15.75">
      <c r="A16" s="42" t="s">
        <v>11</v>
      </c>
      <c r="B16" s="58" t="s">
        <v>12</v>
      </c>
      <c r="C16" s="75">
        <v>157.5</v>
      </c>
      <c r="D16" s="60">
        <v>155.65</v>
      </c>
      <c r="E16" s="67">
        <f>D16/C16*100</f>
        <v>98.82539682539682</v>
      </c>
      <c r="F16" s="90">
        <f>D16/63.55*100</f>
        <v>244.92525570416998</v>
      </c>
      <c r="G16" s="49"/>
      <c r="H16" s="49"/>
    </row>
    <row r="17" spans="1:8" ht="15.75">
      <c r="A17" s="44">
        <v>1</v>
      </c>
      <c r="B17" s="61" t="s">
        <v>13</v>
      </c>
      <c r="C17" s="76"/>
      <c r="D17" s="60"/>
      <c r="E17" s="67"/>
      <c r="F17" s="60"/>
      <c r="G17" s="49"/>
      <c r="H17" s="49"/>
    </row>
    <row r="18" spans="1:8" ht="15.75">
      <c r="A18" s="44"/>
      <c r="B18" s="61" t="s">
        <v>14</v>
      </c>
      <c r="C18" s="77"/>
      <c r="D18" s="60"/>
      <c r="E18" s="67"/>
      <c r="F18" s="60"/>
      <c r="G18" s="49"/>
      <c r="H18" s="49"/>
    </row>
    <row r="19" spans="1:8" ht="15.75">
      <c r="A19" s="44"/>
      <c r="B19" s="61" t="s">
        <v>14</v>
      </c>
      <c r="C19" s="76"/>
      <c r="D19" s="60"/>
      <c r="E19" s="67"/>
      <c r="F19" s="60"/>
      <c r="G19" s="49"/>
      <c r="H19" s="49"/>
    </row>
    <row r="20" spans="1:8" ht="15.75">
      <c r="A20" s="44">
        <v>2</v>
      </c>
      <c r="B20" s="61" t="s">
        <v>15</v>
      </c>
      <c r="C20" s="76"/>
      <c r="D20" s="60"/>
      <c r="E20" s="67"/>
      <c r="F20" s="60"/>
      <c r="G20" s="49"/>
      <c r="H20" s="49"/>
    </row>
    <row r="21" spans="1:8" ht="15.75">
      <c r="A21" s="44"/>
      <c r="B21" s="61" t="s">
        <v>105</v>
      </c>
      <c r="C21" s="106">
        <f>'Bieu 2'!C11</f>
        <v>157.5</v>
      </c>
      <c r="D21" s="60">
        <f>D16</f>
        <v>155.65</v>
      </c>
      <c r="E21" s="67">
        <f>D21/C21*100</f>
        <v>98.82539682539682</v>
      </c>
      <c r="F21" s="90">
        <f>F16</f>
        <v>244.92525570416998</v>
      </c>
      <c r="G21" s="49"/>
      <c r="H21" s="49"/>
    </row>
    <row r="22" spans="1:8" ht="15.75">
      <c r="A22" s="44"/>
      <c r="B22" s="61" t="s">
        <v>16</v>
      </c>
      <c r="C22" s="76"/>
      <c r="D22" s="60"/>
      <c r="E22" s="60"/>
      <c r="F22" s="60"/>
      <c r="G22" s="49"/>
      <c r="H22" s="49"/>
    </row>
    <row r="23" spans="1:8" ht="15.75">
      <c r="A23" s="42" t="s">
        <v>17</v>
      </c>
      <c r="B23" s="58" t="s">
        <v>18</v>
      </c>
      <c r="C23" s="76"/>
      <c r="D23" s="60"/>
      <c r="E23" s="60"/>
      <c r="F23" s="60"/>
      <c r="G23" s="49"/>
      <c r="H23" s="49"/>
    </row>
    <row r="24" spans="1:8" ht="15.75">
      <c r="A24" s="43">
        <v>1</v>
      </c>
      <c r="B24" s="64" t="s">
        <v>19</v>
      </c>
      <c r="C24" s="102">
        <f>C25</f>
        <v>157.5</v>
      </c>
      <c r="D24" s="102"/>
      <c r="E24" s="67"/>
      <c r="F24" s="60"/>
      <c r="G24" s="49"/>
      <c r="H24" s="49"/>
    </row>
    <row r="25" spans="1:8" ht="15.75">
      <c r="A25" s="44" t="s">
        <v>20</v>
      </c>
      <c r="B25" s="61" t="s">
        <v>21</v>
      </c>
      <c r="C25" s="75">
        <f>SUM(C26:C30)</f>
        <v>157.5</v>
      </c>
      <c r="D25" s="75"/>
      <c r="E25" s="67"/>
      <c r="F25" s="60"/>
      <c r="G25" s="49"/>
      <c r="H25" s="49"/>
    </row>
    <row r="26" spans="1:8" ht="15.75" customHeight="1">
      <c r="A26" s="44"/>
      <c r="B26" s="91" t="s">
        <v>113</v>
      </c>
      <c r="C26" s="100">
        <v>63</v>
      </c>
      <c r="D26" s="60"/>
      <c r="E26" s="67"/>
      <c r="F26" s="60"/>
      <c r="G26" s="49"/>
      <c r="H26" s="49"/>
    </row>
    <row r="27" spans="1:8" ht="15.75" hidden="1">
      <c r="A27" s="44"/>
      <c r="B27" s="91" t="s">
        <v>114</v>
      </c>
      <c r="C27" s="100"/>
      <c r="D27" s="60"/>
      <c r="E27" s="67" t="e">
        <f>D27/C27*100</f>
        <v>#DIV/0!</v>
      </c>
      <c r="F27" s="60">
        <f>D27/60*100</f>
        <v>0</v>
      </c>
      <c r="G27" s="49"/>
      <c r="H27" s="49"/>
    </row>
    <row r="28" spans="1:8" ht="15.75" hidden="1">
      <c r="A28" s="44"/>
      <c r="B28" s="91" t="s">
        <v>115</v>
      </c>
      <c r="C28" s="100"/>
      <c r="D28" s="60"/>
      <c r="E28" s="67"/>
      <c r="F28" s="60">
        <f>D28/45*100</f>
        <v>0</v>
      </c>
      <c r="G28" s="49"/>
      <c r="H28" s="49"/>
    </row>
    <row r="29" spans="1:8" ht="15.75">
      <c r="A29" s="44"/>
      <c r="B29" s="91" t="s">
        <v>151</v>
      </c>
      <c r="C29" s="100">
        <v>47.25</v>
      </c>
      <c r="D29" s="60"/>
      <c r="E29" s="67"/>
      <c r="F29" s="60"/>
      <c r="G29" s="49"/>
      <c r="H29" s="49"/>
    </row>
    <row r="30" spans="1:8" ht="15.75">
      <c r="A30" s="44"/>
      <c r="B30" s="91" t="s">
        <v>150</v>
      </c>
      <c r="C30" s="100">
        <f>C29</f>
        <v>47.25</v>
      </c>
      <c r="D30" s="60"/>
      <c r="E30" s="67"/>
      <c r="F30" s="60"/>
      <c r="G30" s="49"/>
      <c r="H30" s="49"/>
    </row>
    <row r="31" spans="1:8" ht="15.75">
      <c r="A31" s="44" t="s">
        <v>22</v>
      </c>
      <c r="B31" s="61" t="s">
        <v>23</v>
      </c>
      <c r="C31" s="76"/>
      <c r="D31" s="60"/>
      <c r="E31" s="60"/>
      <c r="F31" s="60"/>
      <c r="G31" s="49"/>
      <c r="H31" s="49"/>
    </row>
    <row r="32" spans="1:8" ht="15.75">
      <c r="A32" s="43">
        <v>2</v>
      </c>
      <c r="B32" s="64" t="s">
        <v>24</v>
      </c>
      <c r="C32" s="77"/>
      <c r="D32" s="60"/>
      <c r="E32" s="60"/>
      <c r="F32" s="60"/>
      <c r="G32" s="49"/>
      <c r="H32" s="49"/>
    </row>
    <row r="33" spans="1:8" ht="15.75">
      <c r="A33" s="44" t="s">
        <v>20</v>
      </c>
      <c r="B33" s="61" t="s">
        <v>25</v>
      </c>
      <c r="C33" s="76"/>
      <c r="D33" s="60"/>
      <c r="E33" s="60"/>
      <c r="F33" s="60"/>
      <c r="G33" s="49"/>
      <c r="H33" s="49"/>
    </row>
    <row r="34" spans="1:8" ht="15.75">
      <c r="A34" s="44" t="s">
        <v>22</v>
      </c>
      <c r="B34" s="61" t="s">
        <v>26</v>
      </c>
      <c r="C34" s="77"/>
      <c r="D34" s="60"/>
      <c r="E34" s="60"/>
      <c r="F34" s="60"/>
      <c r="G34" s="49"/>
      <c r="H34" s="49"/>
    </row>
    <row r="35" spans="1:8" ht="15.75">
      <c r="A35" s="42" t="s">
        <v>27</v>
      </c>
      <c r="B35" s="58" t="s">
        <v>28</v>
      </c>
      <c r="C35" s="76"/>
      <c r="D35" s="60"/>
      <c r="E35" s="60"/>
      <c r="F35" s="60"/>
      <c r="G35" s="49"/>
      <c r="H35" s="49"/>
    </row>
    <row r="36" spans="1:8" ht="15.75">
      <c r="A36" s="43">
        <v>1</v>
      </c>
      <c r="B36" s="64" t="s">
        <v>13</v>
      </c>
      <c r="C36" s="59"/>
      <c r="D36" s="60"/>
      <c r="E36" s="60"/>
      <c r="F36" s="60"/>
      <c r="G36" s="49"/>
      <c r="H36" s="49"/>
    </row>
    <row r="37" spans="1:8" ht="15.75">
      <c r="A37" s="42"/>
      <c r="B37" s="61" t="s">
        <v>14</v>
      </c>
      <c r="C37" s="78"/>
      <c r="D37" s="60"/>
      <c r="E37" s="60"/>
      <c r="F37" s="60"/>
      <c r="G37" s="49"/>
      <c r="H37" s="49"/>
    </row>
    <row r="38" spans="1:8" ht="15.75">
      <c r="A38" s="42"/>
      <c r="B38" s="61" t="s">
        <v>14</v>
      </c>
      <c r="C38" s="79"/>
      <c r="D38" s="60"/>
      <c r="E38" s="60"/>
      <c r="F38" s="60"/>
      <c r="G38" s="49"/>
      <c r="H38" s="49"/>
    </row>
    <row r="39" spans="1:8" ht="15.75">
      <c r="A39" s="43">
        <v>2</v>
      </c>
      <c r="B39" s="61" t="s">
        <v>15</v>
      </c>
      <c r="C39" s="79"/>
      <c r="D39" s="60"/>
      <c r="E39" s="60"/>
      <c r="F39" s="60"/>
      <c r="G39" s="49"/>
      <c r="H39" s="49"/>
    </row>
    <row r="40" spans="1:8" ht="15.75">
      <c r="A40" s="42"/>
      <c r="B40" s="61" t="s">
        <v>16</v>
      </c>
      <c r="C40" s="77"/>
      <c r="D40" s="60"/>
      <c r="E40" s="60"/>
      <c r="F40" s="60"/>
      <c r="G40" s="49"/>
      <c r="H40" s="49"/>
    </row>
    <row r="41" spans="1:8" ht="15.75">
      <c r="A41" s="44"/>
      <c r="B41" s="61" t="s">
        <v>16</v>
      </c>
      <c r="C41" s="80"/>
      <c r="D41" s="60"/>
      <c r="E41" s="60"/>
      <c r="F41" s="60"/>
      <c r="G41" s="49"/>
      <c r="H41" s="49"/>
    </row>
    <row r="42" spans="1:8" ht="15.75">
      <c r="A42" s="42" t="s">
        <v>29</v>
      </c>
      <c r="B42" s="58" t="s">
        <v>30</v>
      </c>
      <c r="C42" s="80"/>
      <c r="D42" s="60"/>
      <c r="E42" s="60"/>
      <c r="F42" s="60"/>
      <c r="G42" s="49"/>
      <c r="H42" s="49"/>
    </row>
    <row r="43" spans="1:8" ht="15.75">
      <c r="A43" s="42" t="s">
        <v>11</v>
      </c>
      <c r="B43" s="58" t="s">
        <v>31</v>
      </c>
      <c r="C43" s="80"/>
      <c r="D43" s="60"/>
      <c r="E43" s="60"/>
      <c r="F43" s="60"/>
      <c r="G43" s="49"/>
      <c r="H43" s="49"/>
    </row>
    <row r="44" spans="1:8" ht="15.75">
      <c r="A44" s="42">
        <v>1</v>
      </c>
      <c r="B44" s="58" t="s">
        <v>24</v>
      </c>
      <c r="C44" s="80"/>
      <c r="D44" s="60"/>
      <c r="E44" s="60"/>
      <c r="F44" s="60"/>
      <c r="G44" s="49"/>
      <c r="H44" s="49"/>
    </row>
    <row r="45" spans="1:8" ht="15.75">
      <c r="A45" s="44" t="s">
        <v>32</v>
      </c>
      <c r="B45" s="61" t="s">
        <v>25</v>
      </c>
      <c r="C45" s="60"/>
      <c r="D45" s="60"/>
      <c r="E45" s="60"/>
      <c r="F45" s="60"/>
      <c r="G45" s="49"/>
      <c r="H45" s="49"/>
    </row>
    <row r="46" spans="1:8" ht="15.75">
      <c r="A46" s="44" t="s">
        <v>33</v>
      </c>
      <c r="B46" s="61" t="s">
        <v>26</v>
      </c>
      <c r="C46" s="60"/>
      <c r="D46" s="81"/>
      <c r="E46" s="81"/>
      <c r="F46" s="81"/>
      <c r="G46" s="82"/>
      <c r="H46" s="83"/>
    </row>
    <row r="47" spans="1:8" ht="15.75">
      <c r="A47" s="42">
        <v>2</v>
      </c>
      <c r="B47" s="58" t="s">
        <v>34</v>
      </c>
      <c r="C47" s="62"/>
      <c r="D47" s="65"/>
      <c r="E47" s="65"/>
      <c r="F47" s="65"/>
      <c r="G47" s="84"/>
      <c r="H47" s="49"/>
    </row>
    <row r="48" spans="1:8" ht="32.25" customHeight="1">
      <c r="A48" s="44" t="s">
        <v>35</v>
      </c>
      <c r="B48" s="61" t="s">
        <v>36</v>
      </c>
      <c r="C48" s="65"/>
      <c r="D48" s="60"/>
      <c r="E48" s="60"/>
      <c r="F48" s="67"/>
      <c r="G48" s="49"/>
      <c r="H48" s="49"/>
    </row>
    <row r="49" spans="1:8" ht="32.25" customHeight="1">
      <c r="A49" s="45"/>
      <c r="B49" s="68" t="s">
        <v>37</v>
      </c>
      <c r="C49" s="65"/>
      <c r="D49" s="60"/>
      <c r="E49" s="60"/>
      <c r="F49" s="65"/>
      <c r="G49" s="49"/>
      <c r="H49" s="49"/>
    </row>
    <row r="50" spans="1:6" ht="18.75">
      <c r="A50" s="45"/>
      <c r="B50" s="68" t="s">
        <v>38</v>
      </c>
      <c r="C50" s="85"/>
      <c r="D50" s="85"/>
      <c r="E50" s="85"/>
      <c r="F50" s="85"/>
    </row>
    <row r="51" spans="1:6" ht="18.75">
      <c r="A51" s="45"/>
      <c r="B51" s="68" t="s">
        <v>39</v>
      </c>
      <c r="C51" s="62"/>
      <c r="D51" s="65"/>
      <c r="E51" s="65"/>
      <c r="F51" s="65"/>
    </row>
    <row r="52" spans="1:6" ht="32.25" customHeight="1">
      <c r="A52" s="44" t="s">
        <v>40</v>
      </c>
      <c r="B52" s="61" t="s">
        <v>41</v>
      </c>
      <c r="C52" s="62"/>
      <c r="D52" s="65"/>
      <c r="E52" s="65"/>
      <c r="F52" s="65"/>
    </row>
    <row r="53" spans="1:6" ht="18.75">
      <c r="A53" s="44" t="s">
        <v>42</v>
      </c>
      <c r="B53" s="61" t="s">
        <v>43</v>
      </c>
      <c r="C53" s="62"/>
      <c r="D53" s="65"/>
      <c r="E53" s="65"/>
      <c r="F53" s="65"/>
    </row>
    <row r="54" spans="1:6" ht="32.25" customHeight="1">
      <c r="A54" s="42">
        <v>3</v>
      </c>
      <c r="B54" s="58" t="s">
        <v>44</v>
      </c>
      <c r="C54" s="62"/>
      <c r="D54" s="65"/>
      <c r="E54" s="65"/>
      <c r="F54" s="65"/>
    </row>
    <row r="55" spans="1:6" ht="18.75">
      <c r="A55" s="44" t="s">
        <v>45</v>
      </c>
      <c r="B55" s="61" t="s">
        <v>21</v>
      </c>
      <c r="C55" s="62">
        <f>SUM(C56:C71)</f>
        <v>3470.9</v>
      </c>
      <c r="D55" s="62">
        <f>SUM(D56:D70)</f>
        <v>753.1999999999999</v>
      </c>
      <c r="E55" s="94">
        <f>D55/C55*100</f>
        <v>21.7004235212769</v>
      </c>
      <c r="F55" s="94">
        <f>D55/589*100</f>
        <v>127.87775891341255</v>
      </c>
    </row>
    <row r="56" spans="1:6" ht="18.75">
      <c r="A56" s="44"/>
      <c r="B56" s="91" t="s">
        <v>117</v>
      </c>
      <c r="C56" s="92">
        <v>1725</v>
      </c>
      <c r="D56" s="93">
        <f>216.6+126.3</f>
        <v>342.9</v>
      </c>
      <c r="E56" s="65">
        <f>D56/C56*100</f>
        <v>19.878260869565217</v>
      </c>
      <c r="F56" s="95">
        <f>D56/345*100</f>
        <v>99.39130434782608</v>
      </c>
    </row>
    <row r="57" spans="1:6" ht="18.75">
      <c r="A57" s="44"/>
      <c r="B57" s="91" t="s">
        <v>118</v>
      </c>
      <c r="C57" s="92">
        <v>504.4</v>
      </c>
      <c r="D57" s="93">
        <f>10.1+73.2+0.5+35.1</f>
        <v>118.9</v>
      </c>
      <c r="E57" s="65">
        <f aca="true" t="shared" si="0" ref="E57:E70">D57/C57*100</f>
        <v>23.5725614591594</v>
      </c>
      <c r="F57" s="95">
        <f>D57/120*100</f>
        <v>99.08333333333333</v>
      </c>
    </row>
    <row r="58" spans="1:6" ht="18.75">
      <c r="A58" s="44"/>
      <c r="B58" s="91" t="s">
        <v>119</v>
      </c>
      <c r="C58" s="92">
        <v>10.3</v>
      </c>
      <c r="D58" s="93"/>
      <c r="E58" s="65">
        <f t="shared" si="0"/>
        <v>0</v>
      </c>
      <c r="F58" s="95"/>
    </row>
    <row r="59" spans="1:6" ht="18.75">
      <c r="A59" s="44"/>
      <c r="B59" s="91" t="s">
        <v>120</v>
      </c>
      <c r="C59" s="92">
        <v>450.2</v>
      </c>
      <c r="D59" s="93">
        <f>90.7+15.5+10.3+5.2</f>
        <v>121.7</v>
      </c>
      <c r="E59" s="65">
        <f>D59/C59*100</f>
        <v>27.03243003109729</v>
      </c>
      <c r="F59" s="95">
        <f>D59/111*100</f>
        <v>109.63963963963965</v>
      </c>
    </row>
    <row r="60" spans="1:6" ht="18.75">
      <c r="A60" s="44"/>
      <c r="B60" s="91" t="s">
        <v>134</v>
      </c>
      <c r="C60" s="92">
        <v>1.8</v>
      </c>
      <c r="D60" s="93">
        <v>0.44</v>
      </c>
      <c r="E60" s="65"/>
      <c r="F60" s="95">
        <f>D60/0.44*100</f>
        <v>100</v>
      </c>
    </row>
    <row r="61" spans="1:6" ht="18.75">
      <c r="A61" s="44"/>
      <c r="B61" s="91" t="s">
        <v>121</v>
      </c>
      <c r="C61" s="92">
        <v>57.9</v>
      </c>
      <c r="D61" s="93">
        <v>11.54</v>
      </c>
      <c r="E61" s="65">
        <f t="shared" si="0"/>
        <v>19.930915371329878</v>
      </c>
      <c r="F61" s="95">
        <f>D61/8.3*100</f>
        <v>139.03614457831324</v>
      </c>
    </row>
    <row r="62" spans="1:6" ht="18.75">
      <c r="A62" s="44"/>
      <c r="B62" s="91" t="s">
        <v>122</v>
      </c>
      <c r="C62" s="92">
        <v>94.1</v>
      </c>
      <c r="D62" s="93">
        <f>3.9+2.03</f>
        <v>5.93</v>
      </c>
      <c r="E62" s="65">
        <f t="shared" si="0"/>
        <v>6.3018065887353885</v>
      </c>
      <c r="F62" s="95">
        <f>D62/12*100</f>
        <v>49.416666666666664</v>
      </c>
    </row>
    <row r="63" spans="1:6" ht="18.75">
      <c r="A63" s="44"/>
      <c r="B63" s="91" t="s">
        <v>123</v>
      </c>
      <c r="C63" s="92">
        <v>12.1</v>
      </c>
      <c r="D63" s="93">
        <f>0.67+1.65+1.2</f>
        <v>3.5199999999999996</v>
      </c>
      <c r="E63" s="65">
        <f t="shared" si="0"/>
        <v>29.09090909090909</v>
      </c>
      <c r="F63" s="95">
        <f>D63/3*100</f>
        <v>117.33333333333331</v>
      </c>
    </row>
    <row r="64" spans="1:6" ht="18.75">
      <c r="A64" s="44"/>
      <c r="B64" s="91" t="s">
        <v>124</v>
      </c>
      <c r="C64" s="92">
        <v>0.9</v>
      </c>
      <c r="D64" s="93"/>
      <c r="E64" s="65">
        <f t="shared" si="0"/>
        <v>0</v>
      </c>
      <c r="F64" s="95"/>
    </row>
    <row r="65" spans="1:6" ht="18.75">
      <c r="A65" s="44"/>
      <c r="B65" s="91" t="s">
        <v>125</v>
      </c>
      <c r="C65" s="92">
        <v>28.1</v>
      </c>
      <c r="D65" s="93">
        <v>3</v>
      </c>
      <c r="E65" s="65">
        <f t="shared" si="0"/>
        <v>10.676156583629892</v>
      </c>
      <c r="F65" s="95">
        <f>D65/3*100</f>
        <v>100</v>
      </c>
    </row>
    <row r="66" spans="1:6" ht="18.75">
      <c r="A66" s="44"/>
      <c r="B66" s="91" t="s">
        <v>126</v>
      </c>
      <c r="C66" s="92">
        <v>15.5</v>
      </c>
      <c r="D66" s="93">
        <v>130.15</v>
      </c>
      <c r="E66" s="65">
        <f t="shared" si="0"/>
        <v>839.6774193548387</v>
      </c>
      <c r="F66" s="95">
        <f>D66/34*100</f>
        <v>382.79411764705884</v>
      </c>
    </row>
    <row r="67" spans="1:6" ht="18.75">
      <c r="A67" s="44"/>
      <c r="B67" s="91" t="s">
        <v>127</v>
      </c>
      <c r="C67" s="92">
        <v>273</v>
      </c>
      <c r="D67" s="93">
        <f>3.6+5.2</f>
        <v>8.8</v>
      </c>
      <c r="E67" s="65">
        <f t="shared" si="0"/>
        <v>3.223443223443224</v>
      </c>
      <c r="F67" s="95">
        <f>D67/3.67*100</f>
        <v>239.78201634877388</v>
      </c>
    </row>
    <row r="68" spans="1:6" ht="18.75">
      <c r="A68" s="44"/>
      <c r="B68" s="91" t="s">
        <v>135</v>
      </c>
      <c r="C68" s="92">
        <v>25</v>
      </c>
      <c r="D68" s="93"/>
      <c r="E68" s="65"/>
      <c r="F68" s="95"/>
    </row>
    <row r="69" spans="1:6" ht="18.75">
      <c r="A69" s="44"/>
      <c r="B69" s="91" t="s">
        <v>128</v>
      </c>
      <c r="C69" s="92">
        <v>200.9</v>
      </c>
      <c r="D69" s="93">
        <v>6.07</v>
      </c>
      <c r="E69" s="65">
        <f t="shared" si="0"/>
        <v>3.021403683424589</v>
      </c>
      <c r="F69" s="95">
        <f>D69/16.25*100</f>
        <v>37.353846153846156</v>
      </c>
    </row>
    <row r="70" spans="1:6" ht="18.75">
      <c r="A70" s="44"/>
      <c r="B70" s="91" t="s">
        <v>116</v>
      </c>
      <c r="C70" s="92">
        <v>71.7</v>
      </c>
      <c r="D70" s="93">
        <v>0.25</v>
      </c>
      <c r="E70" s="65">
        <f t="shared" si="0"/>
        <v>0.3486750348675035</v>
      </c>
      <c r="F70" s="95">
        <f>D70/0.2*100</f>
        <v>125</v>
      </c>
    </row>
    <row r="71" spans="1:6" ht="18.75">
      <c r="A71" s="44"/>
      <c r="B71" s="110" t="s">
        <v>141</v>
      </c>
      <c r="C71" s="92"/>
      <c r="D71" s="111"/>
      <c r="E71" s="65"/>
      <c r="F71" s="112"/>
    </row>
    <row r="72" spans="1:6" ht="18.75">
      <c r="A72" s="44" t="s">
        <v>46</v>
      </c>
      <c r="B72" s="61" t="s">
        <v>43</v>
      </c>
      <c r="C72" s="113">
        <f>SUM(C73:C79)</f>
        <v>876.3</v>
      </c>
      <c r="D72" s="62">
        <f>SUM(D73:D79)</f>
        <v>534.8</v>
      </c>
      <c r="E72" s="65">
        <f>D72/C72*100</f>
        <v>61.02932785575715</v>
      </c>
      <c r="F72" s="65">
        <f>D72/398*100</f>
        <v>134.3718592964824</v>
      </c>
    </row>
    <row r="73" spans="1:6" ht="18.75">
      <c r="A73" s="44"/>
      <c r="B73" s="91" t="s">
        <v>129</v>
      </c>
      <c r="C73" s="92">
        <v>4.5</v>
      </c>
      <c r="D73" s="65"/>
      <c r="E73" s="65"/>
      <c r="F73" s="65"/>
    </row>
    <row r="74" spans="1:6" ht="18.75">
      <c r="A74" s="44"/>
      <c r="B74" s="91" t="s">
        <v>130</v>
      </c>
      <c r="C74" s="92">
        <v>738.5</v>
      </c>
      <c r="D74" s="96">
        <v>472.8</v>
      </c>
      <c r="E74" s="65">
        <f>D74/C74*100</f>
        <v>64.02166553825322</v>
      </c>
      <c r="F74" s="65">
        <f>D74/246.8*100</f>
        <v>191.57212317666125</v>
      </c>
    </row>
    <row r="75" spans="1:6" ht="18.75">
      <c r="A75" s="44"/>
      <c r="B75" s="91" t="s">
        <v>132</v>
      </c>
      <c r="C75" s="92"/>
      <c r="D75" s="65"/>
      <c r="E75" s="65"/>
      <c r="F75" s="65">
        <f>D75/398*100</f>
        <v>0</v>
      </c>
    </row>
    <row r="76" spans="1:6" ht="18.75">
      <c r="A76" s="44"/>
      <c r="B76" s="91" t="s">
        <v>133</v>
      </c>
      <c r="C76" s="92">
        <v>30</v>
      </c>
      <c r="D76" s="65"/>
      <c r="E76" s="65"/>
      <c r="F76" s="65">
        <f>D76/52.56*100</f>
        <v>0</v>
      </c>
    </row>
    <row r="77" spans="1:6" ht="18.75">
      <c r="A77" s="44"/>
      <c r="B77" s="91" t="s">
        <v>131</v>
      </c>
      <c r="C77" s="92">
        <v>9.9</v>
      </c>
      <c r="D77" s="65"/>
      <c r="E77" s="65">
        <f>D77/C77*100</f>
        <v>0</v>
      </c>
      <c r="F77" s="65">
        <f>D77/398*100</f>
        <v>0</v>
      </c>
    </row>
    <row r="78" spans="1:6" ht="18.75">
      <c r="A78" s="44"/>
      <c r="B78" s="91" t="s">
        <v>116</v>
      </c>
      <c r="C78" s="92">
        <v>63.4</v>
      </c>
      <c r="D78" s="65">
        <v>62</v>
      </c>
      <c r="E78" s="65">
        <f>D78/C78*100</f>
        <v>97.79179810725552</v>
      </c>
      <c r="F78" s="65">
        <f>D78/73*100</f>
        <v>84.93150684931507</v>
      </c>
    </row>
    <row r="79" spans="1:6" ht="18.75">
      <c r="A79" s="44"/>
      <c r="B79" s="91" t="s">
        <v>152</v>
      </c>
      <c r="C79" s="92">
        <v>30</v>
      </c>
      <c r="D79" s="65"/>
      <c r="E79" s="65"/>
      <c r="F79" s="65">
        <f>D79/398*100</f>
        <v>0</v>
      </c>
    </row>
    <row r="80" spans="1:6" ht="18.75">
      <c r="A80" s="42">
        <v>4</v>
      </c>
      <c r="B80" s="58" t="s">
        <v>47</v>
      </c>
      <c r="C80" s="62"/>
      <c r="D80" s="65"/>
      <c r="E80" s="65"/>
      <c r="F80" s="65"/>
    </row>
    <row r="81" spans="1:6" ht="18.75">
      <c r="A81" s="44" t="s">
        <v>48</v>
      </c>
      <c r="B81" s="61" t="s">
        <v>21</v>
      </c>
      <c r="C81" s="62"/>
      <c r="D81" s="65"/>
      <c r="E81" s="65"/>
      <c r="F81" s="65"/>
    </row>
    <row r="82" spans="1:6" ht="18.75">
      <c r="A82" s="44" t="s">
        <v>49</v>
      </c>
      <c r="B82" s="61" t="s">
        <v>43</v>
      </c>
      <c r="C82" s="62"/>
      <c r="D82" s="65"/>
      <c r="E82" s="65"/>
      <c r="F82" s="65"/>
    </row>
    <row r="83" spans="1:6" ht="18.75">
      <c r="A83" s="42">
        <v>5</v>
      </c>
      <c r="B83" s="58" t="s">
        <v>50</v>
      </c>
      <c r="C83" s="62"/>
      <c r="D83" s="65"/>
      <c r="E83" s="65"/>
      <c r="F83" s="65"/>
    </row>
    <row r="84" spans="1:6" ht="18.75">
      <c r="A84" s="44" t="s">
        <v>51</v>
      </c>
      <c r="B84" s="61" t="s">
        <v>21</v>
      </c>
      <c r="C84" s="62"/>
      <c r="D84" s="65"/>
      <c r="E84" s="65"/>
      <c r="F84" s="65"/>
    </row>
    <row r="85" spans="1:6" ht="18.75">
      <c r="A85" s="44" t="s">
        <v>52</v>
      </c>
      <c r="B85" s="61" t="s">
        <v>43</v>
      </c>
      <c r="C85" s="62"/>
      <c r="D85" s="65"/>
      <c r="E85" s="65"/>
      <c r="F85" s="65"/>
    </row>
    <row r="86" spans="1:6" ht="18.75">
      <c r="A86" s="42">
        <v>6</v>
      </c>
      <c r="B86" s="58" t="s">
        <v>53</v>
      </c>
      <c r="C86" s="62"/>
      <c r="D86" s="65"/>
      <c r="E86" s="65"/>
      <c r="F86" s="65"/>
    </row>
    <row r="87" spans="1:6" ht="18.75">
      <c r="A87" s="44" t="s">
        <v>54</v>
      </c>
      <c r="B87" s="61" t="s">
        <v>21</v>
      </c>
      <c r="C87" s="62"/>
      <c r="D87" s="65"/>
      <c r="E87" s="65"/>
      <c r="F87" s="65"/>
    </row>
    <row r="88" spans="1:6" ht="18.75">
      <c r="A88" s="44" t="s">
        <v>55</v>
      </c>
      <c r="B88" s="61" t="s">
        <v>43</v>
      </c>
      <c r="C88" s="62"/>
      <c r="D88" s="65"/>
      <c r="E88" s="65"/>
      <c r="F88" s="65"/>
    </row>
    <row r="89" spans="1:6" ht="18.75">
      <c r="A89" s="42">
        <v>7</v>
      </c>
      <c r="B89" s="58" t="s">
        <v>56</v>
      </c>
      <c r="C89" s="62"/>
      <c r="D89" s="65"/>
      <c r="E89" s="65"/>
      <c r="F89" s="65"/>
    </row>
    <row r="90" spans="1:6" ht="18.75">
      <c r="A90" s="44" t="s">
        <v>57</v>
      </c>
      <c r="B90" s="61" t="s">
        <v>21</v>
      </c>
      <c r="C90" s="62"/>
      <c r="D90" s="65"/>
      <c r="E90" s="65"/>
      <c r="F90" s="65"/>
    </row>
    <row r="91" spans="1:6" ht="18.75">
      <c r="A91" s="44" t="s">
        <v>58</v>
      </c>
      <c r="B91" s="61" t="s">
        <v>43</v>
      </c>
      <c r="C91" s="62"/>
      <c r="D91" s="65"/>
      <c r="E91" s="65"/>
      <c r="F91" s="65"/>
    </row>
    <row r="92" spans="1:6" ht="18.75">
      <c r="A92" s="42">
        <v>8</v>
      </c>
      <c r="B92" s="58" t="s">
        <v>59</v>
      </c>
      <c r="C92" s="62"/>
      <c r="D92" s="65"/>
      <c r="E92" s="65"/>
      <c r="F92" s="65"/>
    </row>
    <row r="93" spans="1:6" ht="18.75">
      <c r="A93" s="44" t="s">
        <v>60</v>
      </c>
      <c r="B93" s="61" t="s">
        <v>21</v>
      </c>
      <c r="C93" s="62"/>
      <c r="D93" s="65"/>
      <c r="E93" s="65"/>
      <c r="F93" s="65"/>
    </row>
    <row r="94" spans="1:6" ht="18.75">
      <c r="A94" s="44" t="s">
        <v>61</v>
      </c>
      <c r="B94" s="61" t="s">
        <v>43</v>
      </c>
      <c r="C94" s="62"/>
      <c r="D94" s="65"/>
      <c r="E94" s="65"/>
      <c r="F94" s="65"/>
    </row>
    <row r="95" spans="1:6" ht="32.25" customHeight="1">
      <c r="A95" s="42">
        <v>9</v>
      </c>
      <c r="B95" s="58" t="s">
        <v>62</v>
      </c>
      <c r="C95" s="62"/>
      <c r="D95" s="65"/>
      <c r="E95" s="65"/>
      <c r="F95" s="65"/>
    </row>
    <row r="96" spans="1:6" ht="18.75">
      <c r="A96" s="44" t="s">
        <v>63</v>
      </c>
      <c r="B96" s="61" t="s">
        <v>21</v>
      </c>
      <c r="C96" s="62"/>
      <c r="D96" s="65"/>
      <c r="E96" s="65"/>
      <c r="F96" s="65"/>
    </row>
    <row r="97" spans="1:6" ht="18.75">
      <c r="A97" s="44" t="s">
        <v>64</v>
      </c>
      <c r="B97" s="61" t="s">
        <v>43</v>
      </c>
      <c r="C97" s="62"/>
      <c r="D97" s="65"/>
      <c r="E97" s="65"/>
      <c r="F97" s="65"/>
    </row>
    <row r="98" spans="1:6" ht="18.75">
      <c r="A98" s="42">
        <v>10</v>
      </c>
      <c r="B98" s="58" t="s">
        <v>65</v>
      </c>
      <c r="C98" s="62"/>
      <c r="D98" s="65"/>
      <c r="E98" s="65"/>
      <c r="F98" s="65"/>
    </row>
    <row r="99" spans="1:6" ht="18.75">
      <c r="A99" s="44" t="s">
        <v>66</v>
      </c>
      <c r="B99" s="61" t="s">
        <v>21</v>
      </c>
      <c r="C99" s="62"/>
      <c r="D99" s="65"/>
      <c r="E99" s="65"/>
      <c r="F99" s="65"/>
    </row>
    <row r="100" spans="1:6" ht="18.75">
      <c r="A100" s="44" t="s">
        <v>67</v>
      </c>
      <c r="B100" s="61" t="s">
        <v>43</v>
      </c>
      <c r="C100" s="62"/>
      <c r="D100" s="65"/>
      <c r="E100" s="65"/>
      <c r="F100" s="65"/>
    </row>
    <row r="101" spans="1:6" ht="18.75">
      <c r="A101" s="42" t="s">
        <v>17</v>
      </c>
      <c r="B101" s="58" t="s">
        <v>68</v>
      </c>
      <c r="C101" s="62"/>
      <c r="D101" s="65"/>
      <c r="E101" s="65"/>
      <c r="F101" s="65"/>
    </row>
    <row r="102" spans="1:6" ht="18.75">
      <c r="A102" s="42">
        <v>1</v>
      </c>
      <c r="B102" s="58" t="s">
        <v>24</v>
      </c>
      <c r="C102" s="62"/>
      <c r="D102" s="65"/>
      <c r="E102" s="65"/>
      <c r="F102" s="65"/>
    </row>
    <row r="103" spans="1:6" ht="18.75">
      <c r="A103" s="44" t="s">
        <v>32</v>
      </c>
      <c r="B103" s="61" t="s">
        <v>69</v>
      </c>
      <c r="C103" s="62"/>
      <c r="D103" s="65"/>
      <c r="E103" s="65"/>
      <c r="F103" s="65"/>
    </row>
    <row r="104" spans="1:6" ht="18.75">
      <c r="A104" s="44" t="s">
        <v>33</v>
      </c>
      <c r="B104" s="61" t="s">
        <v>70</v>
      </c>
      <c r="C104" s="62"/>
      <c r="D104" s="65"/>
      <c r="E104" s="65"/>
      <c r="F104" s="65"/>
    </row>
    <row r="105" spans="1:6" ht="18.75">
      <c r="A105" s="42">
        <v>2</v>
      </c>
      <c r="B105" s="58" t="s">
        <v>34</v>
      </c>
      <c r="C105" s="62"/>
      <c r="D105" s="65"/>
      <c r="E105" s="65"/>
      <c r="F105" s="65"/>
    </row>
    <row r="106" spans="1:6" ht="18.75">
      <c r="A106" s="44" t="s">
        <v>35</v>
      </c>
      <c r="B106" s="61" t="s">
        <v>69</v>
      </c>
      <c r="C106" s="62"/>
      <c r="D106" s="65"/>
      <c r="E106" s="65"/>
      <c r="F106" s="65"/>
    </row>
    <row r="107" spans="1:6" ht="18.75">
      <c r="A107" s="44" t="s">
        <v>40</v>
      </c>
      <c r="B107" s="61" t="s">
        <v>70</v>
      </c>
      <c r="C107" s="62"/>
      <c r="D107" s="65"/>
      <c r="E107" s="65"/>
      <c r="F107" s="65"/>
    </row>
    <row r="108" spans="1:6" ht="32.25" customHeight="1">
      <c r="A108" s="42">
        <v>3</v>
      </c>
      <c r="B108" s="58" t="s">
        <v>44</v>
      </c>
      <c r="C108" s="62"/>
      <c r="D108" s="65"/>
      <c r="E108" s="65"/>
      <c r="F108" s="65"/>
    </row>
    <row r="109" spans="1:6" ht="18.75">
      <c r="A109" s="44" t="s">
        <v>45</v>
      </c>
      <c r="B109" s="61" t="s">
        <v>69</v>
      </c>
      <c r="C109" s="62"/>
      <c r="D109" s="65"/>
      <c r="E109" s="65"/>
      <c r="F109" s="65"/>
    </row>
    <row r="110" spans="1:6" ht="18.75">
      <c r="A110" s="44" t="s">
        <v>46</v>
      </c>
      <c r="B110" s="61" t="s">
        <v>70</v>
      </c>
      <c r="C110" s="62"/>
      <c r="D110" s="65"/>
      <c r="E110" s="65"/>
      <c r="F110" s="65"/>
    </row>
    <row r="111" spans="1:6" ht="18.75">
      <c r="A111" s="42">
        <v>4</v>
      </c>
      <c r="B111" s="58" t="s">
        <v>47</v>
      </c>
      <c r="C111" s="62"/>
      <c r="D111" s="65"/>
      <c r="E111" s="65"/>
      <c r="F111" s="65"/>
    </row>
    <row r="112" spans="1:6" ht="18.75">
      <c r="A112" s="44" t="s">
        <v>48</v>
      </c>
      <c r="B112" s="61" t="s">
        <v>69</v>
      </c>
      <c r="C112" s="62"/>
      <c r="D112" s="65"/>
      <c r="E112" s="65"/>
      <c r="F112" s="65"/>
    </row>
    <row r="113" spans="1:6" ht="18.75">
      <c r="A113" s="44" t="s">
        <v>49</v>
      </c>
      <c r="B113" s="61" t="s">
        <v>70</v>
      </c>
      <c r="C113" s="62"/>
      <c r="D113" s="65"/>
      <c r="E113" s="65"/>
      <c r="F113" s="65"/>
    </row>
    <row r="114" spans="1:6" ht="18.75">
      <c r="A114" s="42">
        <v>5</v>
      </c>
      <c r="B114" s="58" t="s">
        <v>50</v>
      </c>
      <c r="C114" s="62"/>
      <c r="D114" s="65"/>
      <c r="E114" s="65"/>
      <c r="F114" s="65"/>
    </row>
    <row r="115" spans="1:6" ht="18.75">
      <c r="A115" s="44" t="s">
        <v>51</v>
      </c>
      <c r="B115" s="61" t="s">
        <v>69</v>
      </c>
      <c r="C115" s="62"/>
      <c r="D115" s="65"/>
      <c r="E115" s="65"/>
      <c r="F115" s="65"/>
    </row>
    <row r="116" spans="1:6" ht="18.75">
      <c r="A116" s="44" t="s">
        <v>40</v>
      </c>
      <c r="B116" s="61" t="s">
        <v>70</v>
      </c>
      <c r="C116" s="62"/>
      <c r="D116" s="65"/>
      <c r="E116" s="65"/>
      <c r="F116" s="65"/>
    </row>
    <row r="117" spans="1:6" ht="18.75">
      <c r="A117" s="42">
        <v>6</v>
      </c>
      <c r="B117" s="58" t="s">
        <v>53</v>
      </c>
      <c r="C117" s="62"/>
      <c r="D117" s="65"/>
      <c r="E117" s="65"/>
      <c r="F117" s="65"/>
    </row>
    <row r="118" spans="1:6" ht="18.75">
      <c r="A118" s="44" t="s">
        <v>54</v>
      </c>
      <c r="B118" s="61" t="s">
        <v>69</v>
      </c>
      <c r="C118" s="62"/>
      <c r="D118" s="65"/>
      <c r="E118" s="65"/>
      <c r="F118" s="65"/>
    </row>
    <row r="119" spans="1:6" ht="18.75">
      <c r="A119" s="44" t="s">
        <v>55</v>
      </c>
      <c r="B119" s="61" t="s">
        <v>70</v>
      </c>
      <c r="C119" s="62"/>
      <c r="D119" s="65"/>
      <c r="E119" s="65"/>
      <c r="F119" s="65"/>
    </row>
    <row r="120" spans="1:6" ht="18.75">
      <c r="A120" s="42">
        <v>7</v>
      </c>
      <c r="B120" s="58" t="s">
        <v>56</v>
      </c>
      <c r="C120" s="62"/>
      <c r="D120" s="65"/>
      <c r="E120" s="65"/>
      <c r="F120" s="65"/>
    </row>
    <row r="121" spans="1:6" ht="18.75">
      <c r="A121" s="44" t="s">
        <v>57</v>
      </c>
      <c r="B121" s="61" t="s">
        <v>69</v>
      </c>
      <c r="C121" s="62"/>
      <c r="D121" s="65"/>
      <c r="E121" s="65"/>
      <c r="F121" s="65"/>
    </row>
    <row r="122" spans="1:6" ht="18.75">
      <c r="A122" s="44" t="s">
        <v>58</v>
      </c>
      <c r="B122" s="61" t="s">
        <v>70</v>
      </c>
      <c r="C122" s="62"/>
      <c r="D122" s="65"/>
      <c r="E122" s="65"/>
      <c r="F122" s="65"/>
    </row>
    <row r="123" spans="1:6" ht="18.75">
      <c r="A123" s="42">
        <v>8</v>
      </c>
      <c r="B123" s="58" t="s">
        <v>59</v>
      </c>
      <c r="C123" s="62"/>
      <c r="D123" s="65"/>
      <c r="E123" s="65"/>
      <c r="F123" s="65"/>
    </row>
    <row r="124" spans="1:6" ht="18.75">
      <c r="A124" s="44" t="s">
        <v>60</v>
      </c>
      <c r="B124" s="61" t="s">
        <v>69</v>
      </c>
      <c r="C124" s="62"/>
      <c r="D124" s="65"/>
      <c r="E124" s="65"/>
      <c r="F124" s="65"/>
    </row>
    <row r="125" spans="1:6" ht="18.75">
      <c r="A125" s="44" t="s">
        <v>61</v>
      </c>
      <c r="B125" s="61" t="s">
        <v>70</v>
      </c>
      <c r="C125" s="62"/>
      <c r="D125" s="65"/>
      <c r="E125" s="65"/>
      <c r="F125" s="65"/>
    </row>
    <row r="126" spans="1:6" ht="32.25" customHeight="1">
      <c r="A126" s="42">
        <v>9</v>
      </c>
      <c r="B126" s="58" t="s">
        <v>62</v>
      </c>
      <c r="C126" s="62"/>
      <c r="D126" s="65"/>
      <c r="E126" s="65"/>
      <c r="F126" s="65"/>
    </row>
    <row r="127" spans="1:6" ht="18.75">
      <c r="A127" s="44" t="s">
        <v>63</v>
      </c>
      <c r="B127" s="61" t="s">
        <v>69</v>
      </c>
      <c r="C127" s="62"/>
      <c r="D127" s="65"/>
      <c r="E127" s="65"/>
      <c r="F127" s="65"/>
    </row>
    <row r="128" spans="1:6" ht="18.75">
      <c r="A128" s="44" t="s">
        <v>64</v>
      </c>
      <c r="B128" s="61" t="s">
        <v>70</v>
      </c>
      <c r="C128" s="62"/>
      <c r="D128" s="65"/>
      <c r="E128" s="65"/>
      <c r="F128" s="65"/>
    </row>
    <row r="129" spans="1:6" ht="18.75">
      <c r="A129" s="42">
        <v>10</v>
      </c>
      <c r="B129" s="58" t="s">
        <v>65</v>
      </c>
      <c r="C129" s="62"/>
      <c r="D129" s="65"/>
      <c r="E129" s="65"/>
      <c r="F129" s="65"/>
    </row>
    <row r="130" spans="1:6" ht="18.75">
      <c r="A130" s="44" t="s">
        <v>66</v>
      </c>
      <c r="B130" s="61" t="s">
        <v>69</v>
      </c>
      <c r="C130" s="62"/>
      <c r="D130" s="65"/>
      <c r="E130" s="65"/>
      <c r="F130" s="65"/>
    </row>
    <row r="131" spans="1:6" ht="18.75">
      <c r="A131" s="44" t="s">
        <v>67</v>
      </c>
      <c r="B131" s="61" t="s">
        <v>70</v>
      </c>
      <c r="C131" s="62"/>
      <c r="D131" s="65"/>
      <c r="E131" s="65"/>
      <c r="F131" s="65"/>
    </row>
    <row r="132" spans="1:6" ht="18.75">
      <c r="A132" s="42" t="s">
        <v>27</v>
      </c>
      <c r="B132" s="58" t="s">
        <v>71</v>
      </c>
      <c r="C132" s="62"/>
      <c r="D132" s="65"/>
      <c r="E132" s="65"/>
      <c r="F132" s="65"/>
    </row>
    <row r="133" spans="1:6" ht="18.75">
      <c r="A133" s="42">
        <v>1</v>
      </c>
      <c r="B133" s="58" t="s">
        <v>24</v>
      </c>
      <c r="C133" s="62"/>
      <c r="D133" s="65"/>
      <c r="E133" s="65"/>
      <c r="F133" s="65"/>
    </row>
    <row r="134" spans="1:6" ht="18.75">
      <c r="A134" s="44" t="s">
        <v>32</v>
      </c>
      <c r="B134" s="61" t="s">
        <v>69</v>
      </c>
      <c r="C134" s="62"/>
      <c r="D134" s="65"/>
      <c r="E134" s="65"/>
      <c r="F134" s="65"/>
    </row>
    <row r="135" spans="1:6" ht="18.75">
      <c r="A135" s="44" t="s">
        <v>33</v>
      </c>
      <c r="B135" s="61" t="s">
        <v>70</v>
      </c>
      <c r="C135" s="62"/>
      <c r="D135" s="65"/>
      <c r="E135" s="65"/>
      <c r="F135" s="65"/>
    </row>
    <row r="136" spans="1:6" ht="18.75">
      <c r="A136" s="42">
        <v>2</v>
      </c>
      <c r="B136" s="58" t="s">
        <v>34</v>
      </c>
      <c r="C136" s="62"/>
      <c r="D136" s="65"/>
      <c r="E136" s="65"/>
      <c r="F136" s="65"/>
    </row>
    <row r="137" spans="1:6" ht="18.75">
      <c r="A137" s="44" t="s">
        <v>35</v>
      </c>
      <c r="B137" s="61" t="s">
        <v>69</v>
      </c>
      <c r="C137" s="62"/>
      <c r="D137" s="65"/>
      <c r="E137" s="65"/>
      <c r="F137" s="65"/>
    </row>
    <row r="138" spans="1:6" ht="18.75">
      <c r="A138" s="44" t="s">
        <v>40</v>
      </c>
      <c r="B138" s="61" t="s">
        <v>70</v>
      </c>
      <c r="C138" s="62"/>
      <c r="D138" s="65"/>
      <c r="E138" s="65"/>
      <c r="F138" s="65"/>
    </row>
    <row r="139" spans="1:6" ht="32.25" customHeight="1">
      <c r="A139" s="42">
        <v>3</v>
      </c>
      <c r="B139" s="58" t="s">
        <v>44</v>
      </c>
      <c r="C139" s="62"/>
      <c r="D139" s="65"/>
      <c r="E139" s="65"/>
      <c r="F139" s="65"/>
    </row>
    <row r="140" spans="1:6" ht="18.75">
      <c r="A140" s="44" t="s">
        <v>45</v>
      </c>
      <c r="B140" s="61" t="s">
        <v>69</v>
      </c>
      <c r="C140" s="62"/>
      <c r="D140" s="65"/>
      <c r="E140" s="65"/>
      <c r="F140" s="65"/>
    </row>
    <row r="141" spans="1:6" ht="18.75">
      <c r="A141" s="44" t="s">
        <v>46</v>
      </c>
      <c r="B141" s="61" t="s">
        <v>70</v>
      </c>
      <c r="C141" s="62"/>
      <c r="D141" s="65"/>
      <c r="E141" s="65"/>
      <c r="F141" s="65"/>
    </row>
    <row r="142" spans="1:6" ht="18.75">
      <c r="A142" s="42">
        <v>4</v>
      </c>
      <c r="B142" s="58" t="s">
        <v>47</v>
      </c>
      <c r="C142" s="62"/>
      <c r="D142" s="65"/>
      <c r="E142" s="65"/>
      <c r="F142" s="65"/>
    </row>
    <row r="143" spans="1:6" ht="18.75">
      <c r="A143" s="44" t="s">
        <v>48</v>
      </c>
      <c r="B143" s="61" t="s">
        <v>69</v>
      </c>
      <c r="C143" s="62"/>
      <c r="D143" s="65"/>
      <c r="E143" s="65"/>
      <c r="F143" s="65"/>
    </row>
    <row r="144" spans="1:6" ht="18.75">
      <c r="A144" s="44" t="s">
        <v>49</v>
      </c>
      <c r="B144" s="61" t="s">
        <v>70</v>
      </c>
      <c r="C144" s="62"/>
      <c r="D144" s="65"/>
      <c r="E144" s="65"/>
      <c r="F144" s="65"/>
    </row>
    <row r="145" spans="1:6" ht="18.75">
      <c r="A145" s="42">
        <v>5</v>
      </c>
      <c r="B145" s="58" t="s">
        <v>50</v>
      </c>
      <c r="C145" s="62"/>
      <c r="D145" s="65"/>
      <c r="E145" s="65"/>
      <c r="F145" s="65"/>
    </row>
    <row r="146" spans="1:6" ht="18.75">
      <c r="A146" s="44" t="s">
        <v>51</v>
      </c>
      <c r="B146" s="61" t="s">
        <v>69</v>
      </c>
      <c r="C146" s="62"/>
      <c r="D146" s="65"/>
      <c r="E146" s="65"/>
      <c r="F146" s="65"/>
    </row>
    <row r="147" spans="1:6" ht="18.75">
      <c r="A147" s="44" t="s">
        <v>40</v>
      </c>
      <c r="B147" s="61" t="s">
        <v>70</v>
      </c>
      <c r="C147" s="62"/>
      <c r="D147" s="65"/>
      <c r="E147" s="65"/>
      <c r="F147" s="65"/>
    </row>
    <row r="148" spans="1:6" ht="18.75">
      <c r="A148" s="42">
        <v>6</v>
      </c>
      <c r="B148" s="58" t="s">
        <v>53</v>
      </c>
      <c r="C148" s="62"/>
      <c r="D148" s="65"/>
      <c r="E148" s="65"/>
      <c r="F148" s="65"/>
    </row>
    <row r="149" spans="1:6" ht="18.75">
      <c r="A149" s="44" t="s">
        <v>54</v>
      </c>
      <c r="B149" s="61" t="s">
        <v>69</v>
      </c>
      <c r="C149" s="62"/>
      <c r="D149" s="65"/>
      <c r="E149" s="65"/>
      <c r="F149" s="65"/>
    </row>
    <row r="150" spans="1:6" ht="18.75">
      <c r="A150" s="44" t="s">
        <v>55</v>
      </c>
      <c r="B150" s="61" t="s">
        <v>70</v>
      </c>
      <c r="C150" s="62"/>
      <c r="D150" s="65"/>
      <c r="E150" s="65"/>
      <c r="F150" s="65"/>
    </row>
    <row r="151" spans="1:6" ht="18.75">
      <c r="A151" s="42">
        <v>7</v>
      </c>
      <c r="B151" s="58" t="s">
        <v>56</v>
      </c>
      <c r="C151" s="62"/>
      <c r="D151" s="65"/>
      <c r="E151" s="65"/>
      <c r="F151" s="65"/>
    </row>
    <row r="152" spans="1:6" ht="18.75">
      <c r="A152" s="44" t="s">
        <v>57</v>
      </c>
      <c r="B152" s="61" t="s">
        <v>69</v>
      </c>
      <c r="C152" s="62"/>
      <c r="D152" s="65"/>
      <c r="E152" s="65"/>
      <c r="F152" s="65"/>
    </row>
    <row r="153" spans="1:6" ht="18.75">
      <c r="A153" s="44" t="s">
        <v>58</v>
      </c>
      <c r="B153" s="61" t="s">
        <v>70</v>
      </c>
      <c r="C153" s="62"/>
      <c r="D153" s="65"/>
      <c r="E153" s="65"/>
      <c r="F153" s="65"/>
    </row>
    <row r="154" spans="1:6" ht="18.75">
      <c r="A154" s="42">
        <v>8</v>
      </c>
      <c r="B154" s="58" t="s">
        <v>59</v>
      </c>
      <c r="C154" s="62"/>
      <c r="D154" s="65"/>
      <c r="E154" s="65"/>
      <c r="F154" s="65"/>
    </row>
    <row r="155" spans="1:6" ht="18.75">
      <c r="A155" s="44" t="s">
        <v>60</v>
      </c>
      <c r="B155" s="61" t="s">
        <v>69</v>
      </c>
      <c r="C155" s="62"/>
      <c r="D155" s="65"/>
      <c r="E155" s="65"/>
      <c r="F155" s="65"/>
    </row>
    <row r="156" spans="1:6" ht="18.75">
      <c r="A156" s="44" t="s">
        <v>61</v>
      </c>
      <c r="B156" s="61" t="s">
        <v>70</v>
      </c>
      <c r="C156" s="62"/>
      <c r="D156" s="65"/>
      <c r="E156" s="65"/>
      <c r="F156" s="65"/>
    </row>
    <row r="157" spans="1:6" ht="32.25" customHeight="1">
      <c r="A157" s="42">
        <v>9</v>
      </c>
      <c r="B157" s="58" t="s">
        <v>62</v>
      </c>
      <c r="C157" s="62"/>
      <c r="D157" s="65"/>
      <c r="E157" s="65"/>
      <c r="F157" s="65"/>
    </row>
    <row r="158" spans="1:6" ht="18.75">
      <c r="A158" s="44" t="s">
        <v>63</v>
      </c>
      <c r="B158" s="61" t="s">
        <v>69</v>
      </c>
      <c r="C158" s="62"/>
      <c r="D158" s="65"/>
      <c r="E158" s="65"/>
      <c r="F158" s="65"/>
    </row>
    <row r="159" spans="1:6" ht="18.75">
      <c r="A159" s="44" t="s">
        <v>64</v>
      </c>
      <c r="B159" s="61" t="s">
        <v>70</v>
      </c>
      <c r="C159" s="62"/>
      <c r="D159" s="65"/>
      <c r="E159" s="65"/>
      <c r="F159" s="65"/>
    </row>
    <row r="160" spans="1:6" ht="18.75">
      <c r="A160" s="42">
        <v>10</v>
      </c>
      <c r="B160" s="58" t="s">
        <v>65</v>
      </c>
      <c r="C160" s="62"/>
      <c r="D160" s="65"/>
      <c r="E160" s="65"/>
      <c r="F160" s="65"/>
    </row>
    <row r="161" spans="1:6" ht="18.75">
      <c r="A161" s="44" t="s">
        <v>66</v>
      </c>
      <c r="B161" s="61" t="s">
        <v>69</v>
      </c>
      <c r="C161" s="62"/>
      <c r="D161" s="65"/>
      <c r="E161" s="65"/>
      <c r="F161" s="65"/>
    </row>
    <row r="162" spans="1:6" ht="18.75">
      <c r="A162" s="44" t="s">
        <v>67</v>
      </c>
      <c r="B162" s="61" t="s">
        <v>70</v>
      </c>
      <c r="C162" s="62"/>
      <c r="D162" s="65"/>
      <c r="E162" s="65"/>
      <c r="F162" s="65"/>
    </row>
    <row r="164" spans="4:6" ht="18.75">
      <c r="D164" s="137" t="s">
        <v>158</v>
      </c>
      <c r="E164" s="136"/>
      <c r="F164" s="136"/>
    </row>
    <row r="165" spans="4:6" ht="18.75">
      <c r="D165" s="128" t="s">
        <v>84</v>
      </c>
      <c r="E165" s="128"/>
      <c r="F165" s="128"/>
    </row>
    <row r="166" spans="4:6" ht="18.75">
      <c r="D166" s="136" t="s">
        <v>85</v>
      </c>
      <c r="E166" s="136"/>
      <c r="F166" s="136"/>
    </row>
    <row r="167" spans="4:6" ht="18.75">
      <c r="D167" s="128"/>
      <c r="E167" s="128"/>
      <c r="F167" s="128"/>
    </row>
  </sheetData>
  <sheetProtection formatCells="0" formatColumns="0" formatRows="0" insertColumns="0" insertRows="0" insertHyperlinks="0" deleteColumns="0" deleteRows="0" sort="0" autoFilter="0" pivotTables="0"/>
  <mergeCells count="18">
    <mergeCell ref="D166:F166"/>
    <mergeCell ref="D167:F167"/>
    <mergeCell ref="D164:F164"/>
    <mergeCell ref="D165:F165"/>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8"/>
  </sheetPr>
  <dimension ref="A1:F135"/>
  <sheetViews>
    <sheetView tabSelected="1" workbookViewId="0" topLeftCell="A1">
      <selection activeCell="A7" sqref="A1:IV16384"/>
    </sheetView>
  </sheetViews>
  <sheetFormatPr defaultColWidth="9.00390625" defaultRowHeight="14.25"/>
  <cols>
    <col min="1" max="1" width="3.75390625" style="36" customWidth="1"/>
    <col min="2" max="2" width="41.625" style="2" customWidth="1"/>
    <col min="3" max="3" width="10.625" style="2" customWidth="1"/>
    <col min="4" max="4" width="11.375" style="2" customWidth="1"/>
    <col min="5" max="5" width="9.125" style="2" customWidth="1"/>
    <col min="6" max="6" width="13.25390625" style="2" customWidth="1"/>
    <col min="7" max="7" width="9.00390625" style="2" customWidth="1"/>
  </cols>
  <sheetData>
    <row r="1" spans="1:6" ht="39" customHeight="1">
      <c r="A1" s="138" t="s">
        <v>108</v>
      </c>
      <c r="B1" s="138"/>
      <c r="C1" s="138"/>
      <c r="D1" s="138"/>
      <c r="E1" s="138"/>
      <c r="F1" s="138"/>
    </row>
    <row r="2" spans="1:3" ht="15.75" customHeight="1">
      <c r="A2" s="124" t="s">
        <v>136</v>
      </c>
      <c r="B2" s="125"/>
      <c r="C2" s="3"/>
    </row>
    <row r="3" spans="1:3" ht="15.75" customHeight="1">
      <c r="A3" s="124" t="s">
        <v>104</v>
      </c>
      <c r="B3" s="125"/>
      <c r="C3" s="3"/>
    </row>
    <row r="4" spans="1:6" ht="15.75" customHeight="1">
      <c r="A4" s="114" t="s">
        <v>138</v>
      </c>
      <c r="B4" s="114"/>
      <c r="C4" s="114"/>
      <c r="D4" s="114"/>
      <c r="E4" s="114"/>
      <c r="F4" s="114"/>
    </row>
    <row r="5" spans="1:6" s="4" customFormat="1" ht="15.75" customHeight="1">
      <c r="A5" s="118" t="s">
        <v>1</v>
      </c>
      <c r="B5" s="118"/>
      <c r="C5" s="118"/>
      <c r="D5" s="118"/>
      <c r="E5" s="118"/>
      <c r="F5" s="118"/>
    </row>
    <row r="6" spans="1:6" ht="15.75" customHeight="1">
      <c r="A6" s="115" t="s">
        <v>78</v>
      </c>
      <c r="B6" s="115"/>
      <c r="C6" s="115"/>
      <c r="D6" s="115"/>
      <c r="E6" s="115"/>
      <c r="F6" s="115"/>
    </row>
    <row r="7" spans="1:6" ht="15.75" customHeight="1">
      <c r="A7" s="115" t="s">
        <v>79</v>
      </c>
      <c r="B7" s="115"/>
      <c r="C7" s="115"/>
      <c r="D7" s="115"/>
      <c r="E7" s="115"/>
      <c r="F7" s="115"/>
    </row>
    <row r="8" spans="1:6" ht="15.75" customHeight="1">
      <c r="A8" s="7"/>
      <c r="B8" s="4"/>
      <c r="C8" s="139"/>
      <c r="D8" s="139"/>
      <c r="E8" s="139" t="s">
        <v>86</v>
      </c>
      <c r="F8" s="139"/>
    </row>
    <row r="9" spans="1:6" ht="95.25" customHeight="1">
      <c r="A9" s="31" t="s">
        <v>87</v>
      </c>
      <c r="B9" s="32" t="s">
        <v>4</v>
      </c>
      <c r="C9" s="31" t="s">
        <v>88</v>
      </c>
      <c r="D9" s="31" t="s">
        <v>89</v>
      </c>
      <c r="E9" s="35" t="s">
        <v>90</v>
      </c>
      <c r="F9" s="35" t="s">
        <v>91</v>
      </c>
    </row>
    <row r="10" spans="1:6" ht="15.75" customHeight="1">
      <c r="A10" s="24">
        <v>1</v>
      </c>
      <c r="B10" s="24">
        <v>2</v>
      </c>
      <c r="C10" s="24">
        <v>3</v>
      </c>
      <c r="D10" s="24">
        <v>4</v>
      </c>
      <c r="E10" s="24" t="s">
        <v>92</v>
      </c>
      <c r="F10" s="24">
        <v>6</v>
      </c>
    </row>
    <row r="11" spans="1:6" s="4" customFormat="1" ht="15.75" customHeight="1">
      <c r="A11" s="26" t="s">
        <v>9</v>
      </c>
      <c r="B11" s="27" t="s">
        <v>93</v>
      </c>
      <c r="C11" s="59"/>
      <c r="D11" s="67"/>
      <c r="E11" s="67"/>
      <c r="F11" s="67"/>
    </row>
    <row r="12" spans="1:6" s="4" customFormat="1" ht="15.75" customHeight="1">
      <c r="A12" s="26" t="s">
        <v>11</v>
      </c>
      <c r="B12" s="27" t="s">
        <v>12</v>
      </c>
      <c r="C12" s="59"/>
      <c r="D12" s="67"/>
      <c r="E12" s="67"/>
      <c r="F12" s="60"/>
    </row>
    <row r="13" spans="1:6" s="4" customFormat="1" ht="15.75" customHeight="1">
      <c r="A13" s="11">
        <v>1</v>
      </c>
      <c r="B13" s="29" t="s">
        <v>13</v>
      </c>
      <c r="C13" s="75"/>
      <c r="D13" s="60"/>
      <c r="E13" s="60"/>
      <c r="F13" s="60"/>
    </row>
    <row r="14" spans="1:6" s="4" customFormat="1" ht="15.75" customHeight="1">
      <c r="A14" s="11"/>
      <c r="B14" s="29" t="s">
        <v>14</v>
      </c>
      <c r="C14" s="76"/>
      <c r="D14" s="60"/>
      <c r="E14" s="60"/>
      <c r="F14" s="60"/>
    </row>
    <row r="15" spans="1:6" s="4" customFormat="1" ht="15.75" customHeight="1">
      <c r="A15" s="11"/>
      <c r="B15" s="29" t="s">
        <v>14</v>
      </c>
      <c r="C15" s="77"/>
      <c r="D15" s="60"/>
      <c r="E15" s="60"/>
      <c r="F15" s="60"/>
    </row>
    <row r="16" spans="1:6" s="4" customFormat="1" ht="15.75" customHeight="1">
      <c r="A16" s="11">
        <v>2</v>
      </c>
      <c r="B16" s="29" t="s">
        <v>15</v>
      </c>
      <c r="C16" s="76"/>
      <c r="D16" s="60"/>
      <c r="E16" s="60"/>
      <c r="F16" s="60"/>
    </row>
    <row r="17" spans="1:6" s="4" customFormat="1" ht="15.75" customHeight="1">
      <c r="A17" s="11"/>
      <c r="B17" s="98" t="s">
        <v>105</v>
      </c>
      <c r="C17" s="77">
        <v>76.2</v>
      </c>
      <c r="D17" s="65">
        <v>76.2</v>
      </c>
      <c r="E17" s="65">
        <f>D17-C17</f>
        <v>0</v>
      </c>
      <c r="F17" s="65"/>
    </row>
    <row r="18" spans="1:6" s="4" customFormat="1" ht="15.75" customHeight="1">
      <c r="A18" s="11"/>
      <c r="B18" s="29" t="s">
        <v>16</v>
      </c>
      <c r="C18" s="76"/>
      <c r="D18" s="60"/>
      <c r="E18" s="60"/>
      <c r="F18" s="60"/>
    </row>
    <row r="19" spans="1:6" s="4" customFormat="1" ht="15.75" customHeight="1">
      <c r="A19" s="26" t="s">
        <v>17</v>
      </c>
      <c r="B19" s="27" t="s">
        <v>94</v>
      </c>
      <c r="C19" s="106">
        <f>C20+C25</f>
        <v>63.4</v>
      </c>
      <c r="D19" s="106">
        <f>D20+D25</f>
        <v>63.4</v>
      </c>
      <c r="E19" s="106">
        <f>E20+E25</f>
        <v>0</v>
      </c>
      <c r="F19" s="60"/>
    </row>
    <row r="20" spans="1:6" s="4" customFormat="1" ht="15.75" customHeight="1">
      <c r="A20" s="9">
        <v>1</v>
      </c>
      <c r="B20" s="28" t="s">
        <v>139</v>
      </c>
      <c r="C20" s="107">
        <f>C21</f>
        <v>60.67</v>
      </c>
      <c r="D20" s="107">
        <f>D21</f>
        <v>60.67</v>
      </c>
      <c r="E20" s="107">
        <f>E21</f>
        <v>0</v>
      </c>
      <c r="F20" s="60"/>
    </row>
    <row r="21" spans="1:6" s="4" customFormat="1" ht="14.25" customHeight="1">
      <c r="A21" s="11" t="s">
        <v>20</v>
      </c>
      <c r="B21" s="29" t="s">
        <v>21</v>
      </c>
      <c r="C21" s="103">
        <f>C22+C23</f>
        <v>60.67</v>
      </c>
      <c r="D21" s="103">
        <f>D22+D23</f>
        <v>60.67</v>
      </c>
      <c r="E21" s="104">
        <f>D21-C21</f>
        <v>0</v>
      </c>
      <c r="F21" s="60"/>
    </row>
    <row r="22" spans="1:6" s="4" customFormat="1" ht="15.75" customHeight="1" hidden="1">
      <c r="A22" s="11"/>
      <c r="B22" s="91" t="s">
        <v>113</v>
      </c>
      <c r="C22" s="60">
        <f>14+18+4</f>
        <v>36</v>
      </c>
      <c r="D22" s="104">
        <f>C22</f>
        <v>36</v>
      </c>
      <c r="E22" s="104">
        <f>D22-C22</f>
        <v>0</v>
      </c>
      <c r="F22" s="60"/>
    </row>
    <row r="23" spans="1:6" s="4" customFormat="1" ht="15.75" customHeight="1" hidden="1">
      <c r="A23" s="11"/>
      <c r="B23" s="91" t="s">
        <v>114</v>
      </c>
      <c r="C23" s="60">
        <v>24.67</v>
      </c>
      <c r="D23" s="104">
        <f>C23</f>
        <v>24.67</v>
      </c>
      <c r="E23" s="104">
        <f>D23-C23</f>
        <v>0</v>
      </c>
      <c r="F23" s="60"/>
    </row>
    <row r="24" spans="1:6" s="4" customFormat="1" ht="15.75" customHeight="1">
      <c r="A24" s="11" t="s">
        <v>22</v>
      </c>
      <c r="B24" s="29" t="s">
        <v>23</v>
      </c>
      <c r="C24" s="77"/>
      <c r="D24" s="60"/>
      <c r="E24" s="60"/>
      <c r="F24" s="60"/>
    </row>
    <row r="25" spans="1:6" s="4" customFormat="1" ht="15.75" customHeight="1">
      <c r="A25" s="9">
        <v>2</v>
      </c>
      <c r="B25" s="28" t="s">
        <v>24</v>
      </c>
      <c r="C25" s="107">
        <f>C27</f>
        <v>2.73</v>
      </c>
      <c r="D25" s="107">
        <f>D27</f>
        <v>2.73</v>
      </c>
      <c r="E25" s="108">
        <f>D25-C25</f>
        <v>0</v>
      </c>
      <c r="F25" s="60"/>
    </row>
    <row r="26" spans="1:6" s="4" customFormat="1" ht="15.75" customHeight="1">
      <c r="A26" s="11" t="s">
        <v>20</v>
      </c>
      <c r="B26" s="29" t="s">
        <v>25</v>
      </c>
      <c r="C26" s="99">
        <f>C25</f>
        <v>2.73</v>
      </c>
      <c r="D26" s="99">
        <f>D25</f>
        <v>2.73</v>
      </c>
      <c r="E26" s="99">
        <f>E25</f>
        <v>0</v>
      </c>
      <c r="F26" s="60"/>
    </row>
    <row r="27" spans="1:6" s="4" customFormat="1" ht="15.75" customHeight="1" hidden="1">
      <c r="A27" s="11"/>
      <c r="B27" s="91" t="s">
        <v>137</v>
      </c>
      <c r="C27" s="60">
        <v>2.73</v>
      </c>
      <c r="D27" s="60">
        <f>C27</f>
        <v>2.73</v>
      </c>
      <c r="E27" s="104">
        <f>D27-C27</f>
        <v>0</v>
      </c>
      <c r="F27" s="60"/>
    </row>
    <row r="28" spans="1:6" s="4" customFormat="1" ht="15.75" customHeight="1">
      <c r="A28" s="11" t="s">
        <v>22</v>
      </c>
      <c r="B28" s="29" t="s">
        <v>26</v>
      </c>
      <c r="C28" s="80"/>
      <c r="D28" s="60"/>
      <c r="E28" s="60"/>
      <c r="F28" s="60"/>
    </row>
    <row r="29" spans="1:6" s="4" customFormat="1" ht="15.75" customHeight="1">
      <c r="A29" s="26" t="s">
        <v>27</v>
      </c>
      <c r="B29" s="27" t="s">
        <v>28</v>
      </c>
      <c r="C29" s="80"/>
      <c r="D29" s="60"/>
      <c r="E29" s="60"/>
      <c r="F29" s="60"/>
    </row>
    <row r="30" spans="1:6" s="4" customFormat="1" ht="15.75" customHeight="1">
      <c r="A30" s="9">
        <v>1</v>
      </c>
      <c r="B30" s="28" t="s">
        <v>13</v>
      </c>
      <c r="C30" s="60"/>
      <c r="D30" s="60"/>
      <c r="E30" s="60"/>
      <c r="F30" s="60"/>
    </row>
    <row r="31" spans="1:6" s="4" customFormat="1" ht="15.75" customHeight="1">
      <c r="A31" s="26"/>
      <c r="B31" s="29" t="s">
        <v>14</v>
      </c>
      <c r="C31" s="60"/>
      <c r="D31" s="81"/>
      <c r="E31" s="81"/>
      <c r="F31" s="97"/>
    </row>
    <row r="32" spans="1:6" s="4" customFormat="1" ht="15.75" customHeight="1">
      <c r="A32" s="26"/>
      <c r="B32" s="29" t="s">
        <v>14</v>
      </c>
      <c r="C32" s="62"/>
      <c r="D32" s="65"/>
      <c r="E32" s="65"/>
      <c r="F32" s="60"/>
    </row>
    <row r="33" spans="1:6" s="4" customFormat="1" ht="15.75" customHeight="1">
      <c r="A33" s="9">
        <v>2</v>
      </c>
      <c r="B33" s="29" t="s">
        <v>15</v>
      </c>
      <c r="C33" s="65"/>
      <c r="D33" s="60"/>
      <c r="E33" s="60"/>
      <c r="F33" s="60"/>
    </row>
    <row r="34" spans="1:6" s="4" customFormat="1" ht="15.75" customHeight="1">
      <c r="A34" s="26"/>
      <c r="B34" s="29" t="s">
        <v>16</v>
      </c>
      <c r="C34" s="65"/>
      <c r="D34" s="60"/>
      <c r="E34" s="60"/>
      <c r="F34" s="60"/>
    </row>
    <row r="35" spans="1:6" s="4" customFormat="1" ht="15.75" customHeight="1">
      <c r="A35" s="11"/>
      <c r="B35" s="29" t="s">
        <v>16</v>
      </c>
      <c r="C35" s="60"/>
      <c r="D35" s="60"/>
      <c r="E35" s="60"/>
      <c r="F35" s="60"/>
    </row>
    <row r="36" spans="1:6" s="4" customFormat="1" ht="15.75" customHeight="1">
      <c r="A36" s="26" t="s">
        <v>29</v>
      </c>
      <c r="B36" s="27" t="s">
        <v>95</v>
      </c>
      <c r="C36" s="62">
        <f>C48</f>
        <v>4518.38</v>
      </c>
      <c r="D36" s="65">
        <f>C36</f>
        <v>4518.38</v>
      </c>
      <c r="E36" s="65">
        <f>D36-C36</f>
        <v>0</v>
      </c>
      <c r="F36" s="60"/>
    </row>
    <row r="37" spans="1:6" s="4" customFormat="1" ht="15.75" customHeight="1">
      <c r="A37" s="26" t="s">
        <v>11</v>
      </c>
      <c r="B37" s="27" t="s">
        <v>31</v>
      </c>
      <c r="C37" s="62"/>
      <c r="D37" s="65"/>
      <c r="E37" s="65"/>
      <c r="F37" s="60"/>
    </row>
    <row r="38" spans="1:6" s="4" customFormat="1" ht="15.75" customHeight="1">
      <c r="A38" s="26">
        <v>1</v>
      </c>
      <c r="B38" s="27" t="s">
        <v>24</v>
      </c>
      <c r="C38" s="62"/>
      <c r="D38" s="65"/>
      <c r="E38" s="65"/>
      <c r="F38" s="60"/>
    </row>
    <row r="39" spans="1:6" s="4" customFormat="1" ht="15.75" customHeight="1">
      <c r="A39" s="11" t="s">
        <v>32</v>
      </c>
      <c r="B39" s="29" t="s">
        <v>25</v>
      </c>
      <c r="C39" s="62"/>
      <c r="D39" s="65"/>
      <c r="E39" s="65"/>
      <c r="F39" s="60"/>
    </row>
    <row r="40" spans="1:6" s="4" customFormat="1" ht="15.75" customHeight="1">
      <c r="A40" s="11" t="s">
        <v>33</v>
      </c>
      <c r="B40" s="29" t="s">
        <v>26</v>
      </c>
      <c r="C40" s="62"/>
      <c r="D40" s="65"/>
      <c r="E40" s="65"/>
      <c r="F40" s="60"/>
    </row>
    <row r="41" spans="1:6" s="4" customFormat="1" ht="15.75" customHeight="1">
      <c r="A41" s="26">
        <v>2</v>
      </c>
      <c r="B41" s="27" t="s">
        <v>34</v>
      </c>
      <c r="C41" s="62"/>
      <c r="D41" s="65"/>
      <c r="E41" s="65"/>
      <c r="F41" s="60"/>
    </row>
    <row r="42" spans="1:6" s="4" customFormat="1" ht="15.75" customHeight="1">
      <c r="A42" s="11" t="s">
        <v>35</v>
      </c>
      <c r="B42" s="29" t="s">
        <v>36</v>
      </c>
      <c r="C42" s="62"/>
      <c r="D42" s="65"/>
      <c r="E42" s="65"/>
      <c r="F42" s="60"/>
    </row>
    <row r="43" spans="1:6" s="4" customFormat="1" ht="15.75" customHeight="1">
      <c r="A43" s="8"/>
      <c r="B43" s="30" t="s">
        <v>37</v>
      </c>
      <c r="C43" s="62"/>
      <c r="D43" s="65"/>
      <c r="E43" s="65"/>
      <c r="F43" s="60"/>
    </row>
    <row r="44" spans="1:6" s="4" customFormat="1" ht="15.75" customHeight="1">
      <c r="A44" s="8"/>
      <c r="B44" s="30" t="s">
        <v>38</v>
      </c>
      <c r="C44" s="62"/>
      <c r="D44" s="65"/>
      <c r="E44" s="65"/>
      <c r="F44" s="60"/>
    </row>
    <row r="45" spans="1:6" s="4" customFormat="1" ht="15.75" customHeight="1">
      <c r="A45" s="8"/>
      <c r="B45" s="30" t="s">
        <v>39</v>
      </c>
      <c r="C45" s="62"/>
      <c r="D45" s="65"/>
      <c r="E45" s="65"/>
      <c r="F45" s="60"/>
    </row>
    <row r="46" spans="1:6" s="4" customFormat="1" ht="15.75" customHeight="1">
      <c r="A46" s="11" t="s">
        <v>40</v>
      </c>
      <c r="B46" s="29" t="s">
        <v>41</v>
      </c>
      <c r="C46" s="62"/>
      <c r="D46" s="65"/>
      <c r="E46" s="65"/>
      <c r="F46" s="60"/>
    </row>
    <row r="47" spans="1:6" s="4" customFormat="1" ht="15.75" customHeight="1">
      <c r="A47" s="11" t="s">
        <v>42</v>
      </c>
      <c r="B47" s="29" t="s">
        <v>43</v>
      </c>
      <c r="C47" s="62"/>
      <c r="D47" s="65"/>
      <c r="E47" s="65"/>
      <c r="F47" s="60"/>
    </row>
    <row r="48" spans="1:6" s="4" customFormat="1" ht="15.75" customHeight="1">
      <c r="A48" s="26">
        <v>3</v>
      </c>
      <c r="B48" s="27" t="s">
        <v>44</v>
      </c>
      <c r="C48" s="62">
        <f>C49+C50</f>
        <v>4518.38</v>
      </c>
      <c r="D48" s="65">
        <f>C48</f>
        <v>4518.38</v>
      </c>
      <c r="E48" s="65">
        <f>D48-C48</f>
        <v>0</v>
      </c>
      <c r="F48" s="60"/>
    </row>
    <row r="49" spans="1:6" s="4" customFormat="1" ht="15.75" customHeight="1">
      <c r="A49" s="11" t="s">
        <v>45</v>
      </c>
      <c r="B49" s="29" t="s">
        <v>21</v>
      </c>
      <c r="C49" s="62">
        <f>3079.8+101.74</f>
        <v>3181.54</v>
      </c>
      <c r="D49" s="65">
        <f>C49</f>
        <v>3181.54</v>
      </c>
      <c r="E49" s="65">
        <f>D49-C49</f>
        <v>0</v>
      </c>
      <c r="F49" s="60"/>
    </row>
    <row r="50" spans="1:6" s="4" customFormat="1" ht="15.75" customHeight="1">
      <c r="A50" s="11" t="s">
        <v>46</v>
      </c>
      <c r="B50" s="29" t="s">
        <v>43</v>
      </c>
      <c r="C50" s="62">
        <v>1336.84</v>
      </c>
      <c r="D50" s="65">
        <f>C50</f>
        <v>1336.84</v>
      </c>
      <c r="E50" s="65">
        <f>D50-C50</f>
        <v>0</v>
      </c>
      <c r="F50" s="60"/>
    </row>
    <row r="51" spans="1:6" s="4" customFormat="1" ht="15.75" customHeight="1">
      <c r="A51" s="26">
        <v>4</v>
      </c>
      <c r="B51" s="27" t="s">
        <v>47</v>
      </c>
      <c r="C51" s="62"/>
      <c r="D51" s="65"/>
      <c r="E51" s="65"/>
      <c r="F51" s="60"/>
    </row>
    <row r="52" spans="1:6" s="4" customFormat="1" ht="15.75" customHeight="1">
      <c r="A52" s="11" t="s">
        <v>48</v>
      </c>
      <c r="B52" s="29" t="s">
        <v>21</v>
      </c>
      <c r="C52" s="62"/>
      <c r="D52" s="65"/>
      <c r="E52" s="65"/>
      <c r="F52" s="60"/>
    </row>
    <row r="53" spans="1:6" s="4" customFormat="1" ht="15.75" customHeight="1">
      <c r="A53" s="11" t="s">
        <v>49</v>
      </c>
      <c r="B53" s="29" t="s">
        <v>43</v>
      </c>
      <c r="C53" s="62"/>
      <c r="D53" s="65"/>
      <c r="E53" s="65"/>
      <c r="F53" s="60"/>
    </row>
    <row r="54" spans="1:6" s="4" customFormat="1" ht="15.75" customHeight="1">
      <c r="A54" s="26">
        <v>5</v>
      </c>
      <c r="B54" s="27" t="s">
        <v>50</v>
      </c>
      <c r="C54" s="62"/>
      <c r="D54" s="65"/>
      <c r="E54" s="65"/>
      <c r="F54" s="60"/>
    </row>
    <row r="55" spans="1:6" s="4" customFormat="1" ht="15.75" customHeight="1">
      <c r="A55" s="11" t="s">
        <v>51</v>
      </c>
      <c r="B55" s="29" t="s">
        <v>21</v>
      </c>
      <c r="C55" s="62"/>
      <c r="D55" s="65"/>
      <c r="E55" s="65"/>
      <c r="F55" s="60"/>
    </row>
    <row r="56" spans="1:6" s="4" customFormat="1" ht="15.75" customHeight="1">
      <c r="A56" s="11" t="s">
        <v>52</v>
      </c>
      <c r="B56" s="29" t="s">
        <v>43</v>
      </c>
      <c r="C56" s="62"/>
      <c r="D56" s="65"/>
      <c r="E56" s="65"/>
      <c r="F56" s="60"/>
    </row>
    <row r="57" spans="1:6" s="4" customFormat="1" ht="15.75" customHeight="1">
      <c r="A57" s="26">
        <v>6</v>
      </c>
      <c r="B57" s="27" t="s">
        <v>53</v>
      </c>
      <c r="C57" s="62"/>
      <c r="D57" s="65"/>
      <c r="E57" s="65"/>
      <c r="F57" s="60"/>
    </row>
    <row r="58" spans="1:6" s="4" customFormat="1" ht="15.75" customHeight="1">
      <c r="A58" s="11" t="s">
        <v>54</v>
      </c>
      <c r="B58" s="29" t="s">
        <v>21</v>
      </c>
      <c r="C58" s="62"/>
      <c r="D58" s="65"/>
      <c r="E58" s="65"/>
      <c r="F58" s="60"/>
    </row>
    <row r="59" spans="1:6" s="4" customFormat="1" ht="15.75" customHeight="1">
      <c r="A59" s="11" t="s">
        <v>55</v>
      </c>
      <c r="B59" s="29" t="s">
        <v>43</v>
      </c>
      <c r="C59" s="62"/>
      <c r="D59" s="65"/>
      <c r="E59" s="65"/>
      <c r="F59" s="60"/>
    </row>
    <row r="60" spans="1:6" s="4" customFormat="1" ht="15.75" customHeight="1">
      <c r="A60" s="26">
        <v>7</v>
      </c>
      <c r="B60" s="27" t="s">
        <v>56</v>
      </c>
      <c r="C60" s="62"/>
      <c r="D60" s="65"/>
      <c r="E60" s="65"/>
      <c r="F60" s="60"/>
    </row>
    <row r="61" spans="1:6" s="4" customFormat="1" ht="15.75" customHeight="1">
      <c r="A61" s="11" t="s">
        <v>57</v>
      </c>
      <c r="B61" s="29" t="s">
        <v>21</v>
      </c>
      <c r="C61" s="62"/>
      <c r="D61" s="65"/>
      <c r="E61" s="65"/>
      <c r="F61" s="60"/>
    </row>
    <row r="62" spans="1:6" ht="15.75" customHeight="1">
      <c r="A62" s="11" t="s">
        <v>58</v>
      </c>
      <c r="B62" s="29" t="s">
        <v>43</v>
      </c>
      <c r="C62" s="62"/>
      <c r="D62" s="65"/>
      <c r="E62" s="65"/>
      <c r="F62" s="60"/>
    </row>
    <row r="63" spans="1:6" ht="15.75" customHeight="1">
      <c r="A63" s="26">
        <v>8</v>
      </c>
      <c r="B63" s="27" t="s">
        <v>59</v>
      </c>
      <c r="C63" s="62"/>
      <c r="D63" s="65"/>
      <c r="E63" s="65"/>
      <c r="F63" s="60"/>
    </row>
    <row r="64" spans="1:6" ht="15.75" customHeight="1">
      <c r="A64" s="11" t="s">
        <v>60</v>
      </c>
      <c r="B64" s="29" t="s">
        <v>21</v>
      </c>
      <c r="C64" s="62"/>
      <c r="D64" s="65"/>
      <c r="E64" s="65"/>
      <c r="F64" s="60"/>
    </row>
    <row r="65" spans="1:6" ht="15.75" customHeight="1">
      <c r="A65" s="11" t="s">
        <v>61</v>
      </c>
      <c r="B65" s="29" t="s">
        <v>43</v>
      </c>
      <c r="C65" s="62"/>
      <c r="D65" s="65"/>
      <c r="E65" s="65"/>
      <c r="F65" s="60"/>
    </row>
    <row r="66" spans="1:6" ht="15.75" customHeight="1">
      <c r="A66" s="26">
        <v>9</v>
      </c>
      <c r="B66" s="27" t="s">
        <v>62</v>
      </c>
      <c r="C66" s="62"/>
      <c r="D66" s="65"/>
      <c r="E66" s="65"/>
      <c r="F66" s="60"/>
    </row>
    <row r="67" spans="1:6" ht="15.75" customHeight="1">
      <c r="A67" s="11" t="s">
        <v>63</v>
      </c>
      <c r="B67" s="29" t="s">
        <v>21</v>
      </c>
      <c r="C67" s="62"/>
      <c r="D67" s="65"/>
      <c r="E67" s="65"/>
      <c r="F67" s="60"/>
    </row>
    <row r="68" spans="1:6" ht="15.75" customHeight="1">
      <c r="A68" s="11" t="s">
        <v>64</v>
      </c>
      <c r="B68" s="29" t="s">
        <v>43</v>
      </c>
      <c r="C68" s="62"/>
      <c r="D68" s="65"/>
      <c r="E68" s="65"/>
      <c r="F68" s="60"/>
    </row>
    <row r="69" spans="1:6" ht="15.75" customHeight="1">
      <c r="A69" s="26">
        <v>10</v>
      </c>
      <c r="B69" s="27" t="s">
        <v>65</v>
      </c>
      <c r="C69" s="62"/>
      <c r="D69" s="65"/>
      <c r="E69" s="65"/>
      <c r="F69" s="60"/>
    </row>
    <row r="70" spans="1:6" ht="15.75" customHeight="1">
      <c r="A70" s="11" t="s">
        <v>66</v>
      </c>
      <c r="B70" s="29" t="s">
        <v>21</v>
      </c>
      <c r="C70" s="62"/>
      <c r="D70" s="65"/>
      <c r="E70" s="65"/>
      <c r="F70" s="60"/>
    </row>
    <row r="71" spans="1:6" ht="15.75" customHeight="1">
      <c r="A71" s="11" t="s">
        <v>67</v>
      </c>
      <c r="B71" s="29" t="s">
        <v>43</v>
      </c>
      <c r="C71" s="62"/>
      <c r="D71" s="65"/>
      <c r="E71" s="65"/>
      <c r="F71" s="60"/>
    </row>
    <row r="72" spans="1:6" ht="15.75" customHeight="1">
      <c r="A72" s="26" t="s">
        <v>17</v>
      </c>
      <c r="B72" s="27" t="s">
        <v>68</v>
      </c>
      <c r="C72" s="62"/>
      <c r="D72" s="65"/>
      <c r="E72" s="65"/>
      <c r="F72" s="60"/>
    </row>
    <row r="73" spans="1:6" ht="15.75" customHeight="1">
      <c r="A73" s="26">
        <v>1</v>
      </c>
      <c r="B73" s="27" t="s">
        <v>24</v>
      </c>
      <c r="C73" s="62"/>
      <c r="D73" s="65"/>
      <c r="E73" s="65"/>
      <c r="F73" s="60"/>
    </row>
    <row r="74" spans="1:6" ht="15.75" customHeight="1">
      <c r="A74" s="11" t="s">
        <v>32</v>
      </c>
      <c r="B74" s="29" t="s">
        <v>69</v>
      </c>
      <c r="C74" s="62"/>
      <c r="D74" s="65"/>
      <c r="E74" s="65"/>
      <c r="F74" s="60"/>
    </row>
    <row r="75" spans="1:6" ht="15.75" customHeight="1">
      <c r="A75" s="11" t="s">
        <v>33</v>
      </c>
      <c r="B75" s="29" t="s">
        <v>70</v>
      </c>
      <c r="C75" s="62"/>
      <c r="D75" s="65"/>
      <c r="E75" s="65"/>
      <c r="F75" s="60"/>
    </row>
    <row r="76" spans="1:6" ht="15.75" customHeight="1">
      <c r="A76" s="26">
        <v>2</v>
      </c>
      <c r="B76" s="27" t="s">
        <v>34</v>
      </c>
      <c r="C76" s="62"/>
      <c r="D76" s="65"/>
      <c r="E76" s="65"/>
      <c r="F76" s="60"/>
    </row>
    <row r="77" spans="1:6" ht="15.75" customHeight="1">
      <c r="A77" s="11" t="s">
        <v>35</v>
      </c>
      <c r="B77" s="29" t="s">
        <v>69</v>
      </c>
      <c r="C77" s="62"/>
      <c r="D77" s="65"/>
      <c r="E77" s="65"/>
      <c r="F77" s="60"/>
    </row>
    <row r="78" spans="1:6" ht="15.75" customHeight="1">
      <c r="A78" s="11" t="s">
        <v>40</v>
      </c>
      <c r="B78" s="29" t="s">
        <v>70</v>
      </c>
      <c r="C78" s="62"/>
      <c r="D78" s="65"/>
      <c r="E78" s="65"/>
      <c r="F78" s="60"/>
    </row>
    <row r="79" spans="1:6" ht="15.75" customHeight="1">
      <c r="A79" s="26">
        <v>3</v>
      </c>
      <c r="B79" s="27" t="s">
        <v>44</v>
      </c>
      <c r="C79" s="62"/>
      <c r="D79" s="65"/>
      <c r="E79" s="65"/>
      <c r="F79" s="60"/>
    </row>
    <row r="80" spans="1:6" ht="15.75" customHeight="1">
      <c r="A80" s="11" t="s">
        <v>45</v>
      </c>
      <c r="B80" s="29" t="s">
        <v>69</v>
      </c>
      <c r="C80" s="62"/>
      <c r="D80" s="65"/>
      <c r="E80" s="65"/>
      <c r="F80" s="60"/>
    </row>
    <row r="81" spans="1:6" ht="15.75" customHeight="1">
      <c r="A81" s="11" t="s">
        <v>46</v>
      </c>
      <c r="B81" s="29" t="s">
        <v>70</v>
      </c>
      <c r="C81" s="62"/>
      <c r="D81" s="65"/>
      <c r="E81" s="65"/>
      <c r="F81" s="60"/>
    </row>
    <row r="82" spans="1:6" ht="15.75" customHeight="1">
      <c r="A82" s="26">
        <v>4</v>
      </c>
      <c r="B82" s="27" t="s">
        <v>47</v>
      </c>
      <c r="C82" s="62"/>
      <c r="D82" s="65"/>
      <c r="E82" s="65"/>
      <c r="F82" s="60"/>
    </row>
    <row r="83" spans="1:6" ht="15.75" customHeight="1">
      <c r="A83" s="11" t="s">
        <v>48</v>
      </c>
      <c r="B83" s="29" t="s">
        <v>69</v>
      </c>
      <c r="C83" s="62"/>
      <c r="D83" s="65"/>
      <c r="E83" s="65"/>
      <c r="F83" s="60"/>
    </row>
    <row r="84" spans="1:6" ht="15.75" customHeight="1">
      <c r="A84" s="11" t="s">
        <v>49</v>
      </c>
      <c r="B84" s="29" t="s">
        <v>70</v>
      </c>
      <c r="C84" s="62"/>
      <c r="D84" s="65"/>
      <c r="E84" s="65"/>
      <c r="F84" s="60"/>
    </row>
    <row r="85" spans="1:6" ht="15.75" customHeight="1">
      <c r="A85" s="26">
        <v>5</v>
      </c>
      <c r="B85" s="27" t="s">
        <v>50</v>
      </c>
      <c r="C85" s="62"/>
      <c r="D85" s="65"/>
      <c r="E85" s="65"/>
      <c r="F85" s="60"/>
    </row>
    <row r="86" spans="1:6" ht="15.75" customHeight="1">
      <c r="A86" s="11" t="s">
        <v>51</v>
      </c>
      <c r="B86" s="29" t="s">
        <v>69</v>
      </c>
      <c r="C86" s="62"/>
      <c r="D86" s="65"/>
      <c r="E86" s="65"/>
      <c r="F86" s="60"/>
    </row>
    <row r="87" spans="1:6" ht="15.75" customHeight="1">
      <c r="A87" s="11" t="s">
        <v>40</v>
      </c>
      <c r="B87" s="29" t="s">
        <v>70</v>
      </c>
      <c r="C87" s="62"/>
      <c r="D87" s="65"/>
      <c r="E87" s="65"/>
      <c r="F87" s="60"/>
    </row>
    <row r="88" spans="1:6" ht="15.75" customHeight="1">
      <c r="A88" s="26">
        <v>6</v>
      </c>
      <c r="B88" s="27" t="s">
        <v>53</v>
      </c>
      <c r="C88" s="62"/>
      <c r="D88" s="65"/>
      <c r="E88" s="65"/>
      <c r="F88" s="60"/>
    </row>
    <row r="89" spans="1:6" ht="15.75" customHeight="1">
      <c r="A89" s="11" t="s">
        <v>54</v>
      </c>
      <c r="B89" s="29" t="s">
        <v>69</v>
      </c>
      <c r="C89" s="62"/>
      <c r="D89" s="65"/>
      <c r="E89" s="65"/>
      <c r="F89" s="60"/>
    </row>
    <row r="90" spans="1:6" ht="15.75" customHeight="1">
      <c r="A90" s="11" t="s">
        <v>55</v>
      </c>
      <c r="B90" s="29" t="s">
        <v>70</v>
      </c>
      <c r="C90" s="62"/>
      <c r="D90" s="65"/>
      <c r="E90" s="65"/>
      <c r="F90" s="60"/>
    </row>
    <row r="91" spans="1:6" ht="15.75" customHeight="1">
      <c r="A91" s="26">
        <v>7</v>
      </c>
      <c r="B91" s="27" t="s">
        <v>56</v>
      </c>
      <c r="C91" s="62"/>
      <c r="D91" s="65"/>
      <c r="E91" s="65"/>
      <c r="F91" s="60"/>
    </row>
    <row r="92" spans="1:6" ht="15.75" customHeight="1">
      <c r="A92" s="11" t="s">
        <v>57</v>
      </c>
      <c r="B92" s="29" t="s">
        <v>69</v>
      </c>
      <c r="C92" s="62"/>
      <c r="D92" s="65"/>
      <c r="E92" s="65"/>
      <c r="F92" s="60"/>
    </row>
    <row r="93" spans="1:6" ht="15.75" customHeight="1">
      <c r="A93" s="11" t="s">
        <v>58</v>
      </c>
      <c r="B93" s="29" t="s">
        <v>70</v>
      </c>
      <c r="C93" s="62"/>
      <c r="D93" s="65"/>
      <c r="E93" s="65"/>
      <c r="F93" s="60"/>
    </row>
    <row r="94" spans="1:6" ht="15.75" customHeight="1">
      <c r="A94" s="26">
        <v>8</v>
      </c>
      <c r="B94" s="27" t="s">
        <v>59</v>
      </c>
      <c r="C94" s="62"/>
      <c r="D94" s="65"/>
      <c r="E94" s="65"/>
      <c r="F94" s="60"/>
    </row>
    <row r="95" spans="1:6" ht="15.75" customHeight="1">
      <c r="A95" s="11" t="s">
        <v>60</v>
      </c>
      <c r="B95" s="29" t="s">
        <v>69</v>
      </c>
      <c r="C95" s="62"/>
      <c r="D95" s="65"/>
      <c r="E95" s="65"/>
      <c r="F95" s="60"/>
    </row>
    <row r="96" spans="1:6" ht="15.75" customHeight="1">
      <c r="A96" s="11" t="s">
        <v>61</v>
      </c>
      <c r="B96" s="29" t="s">
        <v>70</v>
      </c>
      <c r="C96" s="62"/>
      <c r="D96" s="65"/>
      <c r="E96" s="65"/>
      <c r="F96" s="60"/>
    </row>
    <row r="97" spans="1:6" ht="15.75" customHeight="1">
      <c r="A97" s="26">
        <v>9</v>
      </c>
      <c r="B97" s="27" t="s">
        <v>62</v>
      </c>
      <c r="C97" s="62"/>
      <c r="D97" s="65"/>
      <c r="E97" s="65"/>
      <c r="F97" s="60"/>
    </row>
    <row r="98" spans="1:6" ht="15.75" customHeight="1">
      <c r="A98" s="11" t="s">
        <v>63</v>
      </c>
      <c r="B98" s="29" t="s">
        <v>69</v>
      </c>
      <c r="C98" s="62"/>
      <c r="D98" s="65"/>
      <c r="E98" s="65"/>
      <c r="F98" s="60"/>
    </row>
    <row r="99" spans="1:6" ht="15.75" customHeight="1">
      <c r="A99" s="11" t="s">
        <v>64</v>
      </c>
      <c r="B99" s="29" t="s">
        <v>70</v>
      </c>
      <c r="C99" s="62"/>
      <c r="D99" s="65"/>
      <c r="E99" s="65"/>
      <c r="F99" s="60"/>
    </row>
    <row r="100" spans="1:6" ht="15.75" customHeight="1">
      <c r="A100" s="26">
        <v>10</v>
      </c>
      <c r="B100" s="27" t="s">
        <v>65</v>
      </c>
      <c r="C100" s="62"/>
      <c r="D100" s="65"/>
      <c r="E100" s="65"/>
      <c r="F100" s="60"/>
    </row>
    <row r="101" spans="1:6" ht="15.75" customHeight="1">
      <c r="A101" s="11" t="s">
        <v>66</v>
      </c>
      <c r="B101" s="29" t="s">
        <v>69</v>
      </c>
      <c r="C101" s="62"/>
      <c r="D101" s="65"/>
      <c r="E101" s="65"/>
      <c r="F101" s="60"/>
    </row>
    <row r="102" spans="1:6" ht="15.75" customHeight="1">
      <c r="A102" s="11" t="s">
        <v>67</v>
      </c>
      <c r="B102" s="29" t="s">
        <v>70</v>
      </c>
      <c r="C102" s="62"/>
      <c r="D102" s="65"/>
      <c r="E102" s="65"/>
      <c r="F102" s="60"/>
    </row>
    <row r="103" spans="1:6" ht="15.75" customHeight="1">
      <c r="A103" s="26" t="s">
        <v>27</v>
      </c>
      <c r="B103" s="27" t="s">
        <v>71</v>
      </c>
      <c r="C103" s="62"/>
      <c r="D103" s="65"/>
      <c r="E103" s="65"/>
      <c r="F103" s="60"/>
    </row>
    <row r="104" spans="1:6" ht="15.75" customHeight="1">
      <c r="A104" s="26">
        <v>1</v>
      </c>
      <c r="B104" s="27" t="s">
        <v>24</v>
      </c>
      <c r="C104" s="62"/>
      <c r="D104" s="65"/>
      <c r="E104" s="65"/>
      <c r="F104" s="60"/>
    </row>
    <row r="105" spans="1:6" ht="15.75" customHeight="1">
      <c r="A105" s="11" t="s">
        <v>32</v>
      </c>
      <c r="B105" s="29" t="s">
        <v>69</v>
      </c>
      <c r="C105" s="62"/>
      <c r="D105" s="65"/>
      <c r="E105" s="65"/>
      <c r="F105" s="60"/>
    </row>
    <row r="106" spans="1:6" ht="15.75" customHeight="1">
      <c r="A106" s="11" t="s">
        <v>33</v>
      </c>
      <c r="B106" s="29" t="s">
        <v>70</v>
      </c>
      <c r="C106" s="62"/>
      <c r="D106" s="65"/>
      <c r="E106" s="65"/>
      <c r="F106" s="60"/>
    </row>
    <row r="107" spans="1:6" ht="15.75" customHeight="1">
      <c r="A107" s="26">
        <v>2</v>
      </c>
      <c r="B107" s="27" t="s">
        <v>34</v>
      </c>
      <c r="C107" s="62"/>
      <c r="D107" s="65"/>
      <c r="E107" s="65"/>
      <c r="F107" s="60"/>
    </row>
    <row r="108" spans="1:6" ht="15.75" customHeight="1">
      <c r="A108" s="11" t="s">
        <v>35</v>
      </c>
      <c r="B108" s="29" t="s">
        <v>69</v>
      </c>
      <c r="C108" s="62"/>
      <c r="D108" s="65"/>
      <c r="E108" s="65"/>
      <c r="F108" s="60"/>
    </row>
    <row r="109" spans="1:6" ht="15.75" customHeight="1">
      <c r="A109" s="11" t="s">
        <v>40</v>
      </c>
      <c r="B109" s="29" t="s">
        <v>70</v>
      </c>
      <c r="C109" s="62"/>
      <c r="D109" s="65"/>
      <c r="E109" s="65"/>
      <c r="F109" s="60"/>
    </row>
    <row r="110" spans="1:6" ht="15.75" customHeight="1">
      <c r="A110" s="26">
        <v>3</v>
      </c>
      <c r="B110" s="27" t="s">
        <v>44</v>
      </c>
      <c r="C110" s="62"/>
      <c r="D110" s="65"/>
      <c r="E110" s="65"/>
      <c r="F110" s="60"/>
    </row>
    <row r="111" spans="1:6" ht="15.75" customHeight="1">
      <c r="A111" s="11" t="s">
        <v>45</v>
      </c>
      <c r="B111" s="29" t="s">
        <v>69</v>
      </c>
      <c r="C111" s="62"/>
      <c r="D111" s="65"/>
      <c r="E111" s="65"/>
      <c r="F111" s="60"/>
    </row>
    <row r="112" spans="1:6" ht="15.75" customHeight="1">
      <c r="A112" s="11" t="s">
        <v>46</v>
      </c>
      <c r="B112" s="29" t="s">
        <v>70</v>
      </c>
      <c r="C112" s="62"/>
      <c r="D112" s="65"/>
      <c r="E112" s="65"/>
      <c r="F112" s="60"/>
    </row>
    <row r="113" spans="1:6" ht="15.75" customHeight="1">
      <c r="A113" s="26">
        <v>4</v>
      </c>
      <c r="B113" s="27" t="s">
        <v>47</v>
      </c>
      <c r="C113" s="62"/>
      <c r="D113" s="65"/>
      <c r="E113" s="65"/>
      <c r="F113" s="60"/>
    </row>
    <row r="114" spans="1:6" ht="15.75" customHeight="1">
      <c r="A114" s="11" t="s">
        <v>48</v>
      </c>
      <c r="B114" s="29" t="s">
        <v>69</v>
      </c>
      <c r="C114" s="62"/>
      <c r="D114" s="65"/>
      <c r="E114" s="65"/>
      <c r="F114" s="60"/>
    </row>
    <row r="115" spans="1:6" ht="15.75" customHeight="1">
      <c r="A115" s="11" t="s">
        <v>49</v>
      </c>
      <c r="B115" s="29" t="s">
        <v>70</v>
      </c>
      <c r="C115" s="62"/>
      <c r="D115" s="65"/>
      <c r="E115" s="65"/>
      <c r="F115" s="60"/>
    </row>
    <row r="116" spans="1:6" ht="15.75" customHeight="1">
      <c r="A116" s="26">
        <v>5</v>
      </c>
      <c r="B116" s="27" t="s">
        <v>50</v>
      </c>
      <c r="C116" s="62"/>
      <c r="D116" s="65"/>
      <c r="E116" s="65"/>
      <c r="F116" s="60"/>
    </row>
    <row r="117" spans="1:6" ht="15.75" customHeight="1">
      <c r="A117" s="11" t="s">
        <v>51</v>
      </c>
      <c r="B117" s="29" t="s">
        <v>69</v>
      </c>
      <c r="C117" s="62"/>
      <c r="D117" s="65"/>
      <c r="E117" s="65"/>
      <c r="F117" s="60"/>
    </row>
    <row r="118" spans="1:6" ht="15.75" customHeight="1">
      <c r="A118" s="11" t="s">
        <v>40</v>
      </c>
      <c r="B118" s="29" t="s">
        <v>70</v>
      </c>
      <c r="C118" s="62"/>
      <c r="D118" s="65"/>
      <c r="E118" s="65"/>
      <c r="F118" s="60"/>
    </row>
    <row r="119" spans="1:6" ht="15.75" customHeight="1">
      <c r="A119" s="26">
        <v>6</v>
      </c>
      <c r="B119" s="27" t="s">
        <v>53</v>
      </c>
      <c r="C119" s="62"/>
      <c r="D119" s="65"/>
      <c r="E119" s="65"/>
      <c r="F119" s="60"/>
    </row>
    <row r="120" spans="1:6" ht="15.75" customHeight="1">
      <c r="A120" s="11" t="s">
        <v>54</v>
      </c>
      <c r="B120" s="29" t="s">
        <v>69</v>
      </c>
      <c r="C120" s="62"/>
      <c r="D120" s="65"/>
      <c r="E120" s="65"/>
      <c r="F120" s="60"/>
    </row>
    <row r="121" spans="1:6" ht="15.75" customHeight="1">
      <c r="A121" s="11" t="s">
        <v>55</v>
      </c>
      <c r="B121" s="29" t="s">
        <v>70</v>
      </c>
      <c r="C121" s="62"/>
      <c r="D121" s="65"/>
      <c r="E121" s="65"/>
      <c r="F121" s="60"/>
    </row>
    <row r="122" spans="1:6" ht="15.75" customHeight="1">
      <c r="A122" s="26">
        <v>7</v>
      </c>
      <c r="B122" s="27" t="s">
        <v>56</v>
      </c>
      <c r="C122" s="62"/>
      <c r="D122" s="65"/>
      <c r="E122" s="65"/>
      <c r="F122" s="60"/>
    </row>
    <row r="123" spans="1:6" ht="15.75" customHeight="1">
      <c r="A123" s="11" t="s">
        <v>57</v>
      </c>
      <c r="B123" s="29" t="s">
        <v>69</v>
      </c>
      <c r="C123" s="62"/>
      <c r="D123" s="65"/>
      <c r="E123" s="65"/>
      <c r="F123" s="60"/>
    </row>
    <row r="124" spans="1:6" ht="15.75" customHeight="1">
      <c r="A124" s="11" t="s">
        <v>58</v>
      </c>
      <c r="B124" s="29" t="s">
        <v>70</v>
      </c>
      <c r="C124" s="62"/>
      <c r="D124" s="65"/>
      <c r="E124" s="65"/>
      <c r="F124" s="60"/>
    </row>
    <row r="125" spans="1:6" ht="15.75" customHeight="1">
      <c r="A125" s="26">
        <v>8</v>
      </c>
      <c r="B125" s="27" t="s">
        <v>59</v>
      </c>
      <c r="C125" s="62"/>
      <c r="D125" s="65"/>
      <c r="E125" s="65"/>
      <c r="F125" s="60"/>
    </row>
    <row r="126" spans="1:6" ht="15.75" customHeight="1">
      <c r="A126" s="11" t="s">
        <v>60</v>
      </c>
      <c r="B126" s="29" t="s">
        <v>69</v>
      </c>
      <c r="C126" s="62"/>
      <c r="D126" s="65"/>
      <c r="E126" s="65"/>
      <c r="F126" s="60"/>
    </row>
    <row r="127" spans="1:6" ht="15.75" customHeight="1">
      <c r="A127" s="11" t="s">
        <v>61</v>
      </c>
      <c r="B127" s="29" t="s">
        <v>70</v>
      </c>
      <c r="C127" s="62"/>
      <c r="D127" s="65"/>
      <c r="E127" s="65"/>
      <c r="F127" s="60"/>
    </row>
    <row r="128" spans="1:6" ht="15.75" customHeight="1">
      <c r="A128" s="26">
        <v>9</v>
      </c>
      <c r="B128" s="27" t="s">
        <v>62</v>
      </c>
      <c r="C128" s="62"/>
      <c r="D128" s="65"/>
      <c r="E128" s="65"/>
      <c r="F128" s="60"/>
    </row>
    <row r="129" spans="1:6" ht="15.75" customHeight="1">
      <c r="A129" s="11" t="s">
        <v>63</v>
      </c>
      <c r="B129" s="29" t="s">
        <v>69</v>
      </c>
      <c r="C129" s="62"/>
      <c r="D129" s="65"/>
      <c r="E129" s="65"/>
      <c r="F129" s="60"/>
    </row>
    <row r="130" spans="1:6" ht="15.75" customHeight="1">
      <c r="A130" s="11" t="s">
        <v>64</v>
      </c>
      <c r="B130" s="29" t="s">
        <v>70</v>
      </c>
      <c r="C130" s="62"/>
      <c r="D130" s="65"/>
      <c r="E130" s="65"/>
      <c r="F130" s="60"/>
    </row>
    <row r="131" spans="1:6" ht="15.75" customHeight="1">
      <c r="A131" s="26">
        <v>10</v>
      </c>
      <c r="B131" s="27" t="s">
        <v>65</v>
      </c>
      <c r="C131" s="62"/>
      <c r="D131" s="65"/>
      <c r="E131" s="65"/>
      <c r="F131" s="60"/>
    </row>
    <row r="132" spans="1:6" ht="15.75" customHeight="1">
      <c r="A132" s="11" t="s">
        <v>66</v>
      </c>
      <c r="B132" s="29" t="s">
        <v>69</v>
      </c>
      <c r="C132" s="62"/>
      <c r="D132" s="65"/>
      <c r="E132" s="65"/>
      <c r="F132" s="60"/>
    </row>
    <row r="133" spans="1:6" ht="15.75" customHeight="1">
      <c r="A133" s="11" t="s">
        <v>67</v>
      </c>
      <c r="B133" s="29" t="s">
        <v>70</v>
      </c>
      <c r="C133" s="62"/>
      <c r="D133" s="65"/>
      <c r="E133" s="65"/>
      <c r="F133" s="60"/>
    </row>
    <row r="134" spans="3:5" ht="16.5">
      <c r="C134" s="137" t="s">
        <v>140</v>
      </c>
      <c r="D134" s="136"/>
      <c r="E134" s="136"/>
    </row>
    <row r="135" spans="3:5" ht="16.5">
      <c r="C135" s="128" t="s">
        <v>84</v>
      </c>
      <c r="D135" s="128"/>
      <c r="E135" s="128"/>
    </row>
  </sheetData>
  <sheetProtection formatCells="0" formatColumns="0" formatRows="0" insertColumns="0" insertRows="0" insertHyperlinks="0" deleteColumns="0" deleteRows="0" sort="0" autoFilter="0" pivotTables="0"/>
  <mergeCells count="11">
    <mergeCell ref="C135:E135"/>
    <mergeCell ref="A7:F7"/>
    <mergeCell ref="C8:D8"/>
    <mergeCell ref="A2:B2"/>
    <mergeCell ref="A3:B3"/>
    <mergeCell ref="A1:F1"/>
    <mergeCell ref="A4:F4"/>
    <mergeCell ref="A5:F5"/>
    <mergeCell ref="A6:F6"/>
    <mergeCell ref="E8:F8"/>
    <mergeCell ref="C134:E134"/>
  </mergeCells>
  <printOptions horizontalCentered="1"/>
  <pageMargins left="0.25" right="0" top="0.354330708661417" bottom="0.15748031496063" header="0.31496062992126" footer="0.314960629921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A2" sqref="A2:B3"/>
    </sheetView>
  </sheetViews>
  <sheetFormatPr defaultColWidth="9.00390625" defaultRowHeight="14.25"/>
  <cols>
    <col min="1" max="1" width="4.375" style="1" customWidth="1"/>
    <col min="2" max="2" width="41.75390625" style="1" customWidth="1"/>
    <col min="3" max="3" width="9.125" style="1" customWidth="1"/>
    <col min="4" max="4" width="10.00390625" style="1" customWidth="1"/>
    <col min="5" max="5" width="8.125" style="1" customWidth="1"/>
    <col min="6" max="6" width="8.50390625" style="1" customWidth="1"/>
    <col min="7" max="7" width="9.00390625" style="1" customWidth="1"/>
    <col min="8" max="8" width="9.125" style="0" customWidth="1"/>
  </cols>
  <sheetData>
    <row r="1" spans="1:8" ht="40.5" customHeight="1">
      <c r="A1" s="138" t="s">
        <v>109</v>
      </c>
      <c r="B1" s="138"/>
      <c r="C1" s="138"/>
      <c r="D1" s="138"/>
      <c r="E1" s="138"/>
      <c r="F1" s="138"/>
      <c r="G1" s="2"/>
      <c r="H1" s="2"/>
    </row>
    <row r="2" spans="1:8" ht="15.75">
      <c r="A2" s="124" t="s">
        <v>103</v>
      </c>
      <c r="B2" s="125"/>
      <c r="C2" s="3"/>
      <c r="D2" s="2"/>
      <c r="E2" s="114"/>
      <c r="F2" s="114"/>
      <c r="G2" s="4"/>
      <c r="H2" s="4"/>
    </row>
    <row r="3" spans="1:8" ht="15.75">
      <c r="A3" s="124" t="s">
        <v>104</v>
      </c>
      <c r="B3" s="125"/>
      <c r="C3" s="3"/>
      <c r="D3" s="2"/>
      <c r="E3" s="2"/>
      <c r="F3" s="3"/>
      <c r="G3" s="4"/>
      <c r="H3" s="4"/>
    </row>
    <row r="4" spans="1:8" ht="15.75">
      <c r="A4" s="114" t="s">
        <v>96</v>
      </c>
      <c r="B4" s="114"/>
      <c r="C4" s="114"/>
      <c r="D4" s="114"/>
      <c r="E4" s="114"/>
      <c r="F4" s="114"/>
      <c r="G4" s="4"/>
      <c r="H4" s="4"/>
    </row>
    <row r="5" spans="1:8" ht="15.75">
      <c r="A5" s="114" t="s">
        <v>0</v>
      </c>
      <c r="B5" s="114"/>
      <c r="C5" s="114"/>
      <c r="D5" s="114"/>
      <c r="E5" s="114"/>
      <c r="F5" s="114"/>
      <c r="G5" s="2"/>
      <c r="H5" s="4"/>
    </row>
    <row r="6" spans="1:8" ht="15.75">
      <c r="A6" s="118" t="s">
        <v>1</v>
      </c>
      <c r="B6" s="118"/>
      <c r="C6" s="118"/>
      <c r="D6" s="118"/>
      <c r="E6" s="118"/>
      <c r="F6" s="118"/>
      <c r="G6" s="5"/>
      <c r="H6" s="4"/>
    </row>
    <row r="7" spans="1:8" ht="15.75">
      <c r="A7" s="115" t="s">
        <v>97</v>
      </c>
      <c r="B7" s="115"/>
      <c r="C7" s="115"/>
      <c r="D7" s="115"/>
      <c r="E7" s="115"/>
      <c r="F7" s="115"/>
      <c r="G7" s="2"/>
      <c r="H7" s="4"/>
    </row>
    <row r="8" spans="1:8" ht="15.75">
      <c r="A8" s="4"/>
      <c r="B8" s="2"/>
      <c r="C8" s="4"/>
      <c r="D8" s="4"/>
      <c r="E8" s="119" t="s">
        <v>2</v>
      </c>
      <c r="F8" s="119"/>
      <c r="G8" s="4"/>
      <c r="H8" s="4"/>
    </row>
    <row r="9" spans="1:8" ht="15.75">
      <c r="A9" s="140" t="s">
        <v>3</v>
      </c>
      <c r="B9" s="117" t="s">
        <v>4</v>
      </c>
      <c r="C9" s="140" t="s">
        <v>5</v>
      </c>
      <c r="D9" s="140" t="s">
        <v>6</v>
      </c>
      <c r="E9" s="117" t="s">
        <v>7</v>
      </c>
      <c r="F9" s="117" t="s">
        <v>7</v>
      </c>
      <c r="G9" s="4"/>
      <c r="H9" s="4"/>
    </row>
    <row r="10" spans="1:8" ht="15.75">
      <c r="A10" s="141"/>
      <c r="B10" s="116"/>
      <c r="C10" s="142"/>
      <c r="D10" s="142"/>
      <c r="E10" s="116"/>
      <c r="F10" s="116"/>
      <c r="G10" s="4"/>
      <c r="H10" s="4"/>
    </row>
    <row r="11" spans="1:8" ht="15.75">
      <c r="A11" s="33">
        <v>1</v>
      </c>
      <c r="B11" s="34">
        <v>2</v>
      </c>
      <c r="C11" s="33">
        <v>3</v>
      </c>
      <c r="D11" s="34" t="s">
        <v>8</v>
      </c>
      <c r="E11" s="33">
        <v>5</v>
      </c>
      <c r="F11" s="34">
        <v>6</v>
      </c>
      <c r="G11" s="4"/>
      <c r="H11" s="4"/>
    </row>
    <row r="12" spans="1:8" ht="15.75">
      <c r="A12" s="26" t="s">
        <v>11</v>
      </c>
      <c r="B12" s="27" t="s">
        <v>31</v>
      </c>
      <c r="C12" s="16"/>
      <c r="D12" s="10"/>
      <c r="E12" s="10"/>
      <c r="F12" s="10"/>
      <c r="G12" s="4"/>
      <c r="H12" s="4"/>
    </row>
    <row r="13" spans="1:8" ht="15.75">
      <c r="A13" s="26">
        <v>1</v>
      </c>
      <c r="B13" s="27" t="s">
        <v>24</v>
      </c>
      <c r="C13" s="15"/>
      <c r="D13" s="10"/>
      <c r="E13" s="10"/>
      <c r="F13" s="15"/>
      <c r="G13" s="4"/>
      <c r="H13" s="4"/>
    </row>
    <row r="14" spans="1:6" ht="18.75">
      <c r="A14" s="11" t="s">
        <v>32</v>
      </c>
      <c r="B14" s="29" t="s">
        <v>25</v>
      </c>
      <c r="C14" s="19"/>
      <c r="D14" s="15"/>
      <c r="E14" s="15"/>
      <c r="F14" s="15"/>
    </row>
    <row r="15" spans="1:6" ht="18.75">
      <c r="A15" s="11" t="s">
        <v>33</v>
      </c>
      <c r="B15" s="29" t="s">
        <v>26</v>
      </c>
      <c r="C15" s="15"/>
      <c r="D15" s="10"/>
      <c r="E15" s="10"/>
      <c r="F15" s="8"/>
    </row>
    <row r="16" spans="1:6" ht="18.75">
      <c r="A16" s="26">
        <v>2</v>
      </c>
      <c r="B16" s="27" t="s">
        <v>34</v>
      </c>
      <c r="C16" s="15"/>
      <c r="D16" s="10"/>
      <c r="E16" s="10"/>
      <c r="F16" s="15"/>
    </row>
    <row r="17" spans="1:6" ht="18.75">
      <c r="A17" s="11" t="s">
        <v>35</v>
      </c>
      <c r="B17" s="29" t="s">
        <v>36</v>
      </c>
      <c r="C17" s="19"/>
      <c r="D17" s="15"/>
      <c r="E17" s="15"/>
      <c r="F17" s="15"/>
    </row>
    <row r="18" spans="1:6" ht="18.75">
      <c r="A18" s="8"/>
      <c r="B18" s="30" t="s">
        <v>37</v>
      </c>
      <c r="C18" s="15"/>
      <c r="D18" s="10"/>
      <c r="E18" s="10"/>
      <c r="F18" s="8"/>
    </row>
    <row r="19" spans="1:6" ht="18.75">
      <c r="A19" s="8"/>
      <c r="B19" s="30" t="s">
        <v>38</v>
      </c>
      <c r="C19" s="15"/>
      <c r="D19" s="10"/>
      <c r="E19" s="10"/>
      <c r="F19" s="15"/>
    </row>
    <row r="20" spans="1:6" ht="18.75">
      <c r="A20" s="8"/>
      <c r="B20" s="30" t="s">
        <v>39</v>
      </c>
      <c r="C20" s="19"/>
      <c r="D20" s="15"/>
      <c r="E20" s="15"/>
      <c r="F20" s="15"/>
    </row>
    <row r="21" spans="1:6" ht="18.75">
      <c r="A21" s="11" t="s">
        <v>40</v>
      </c>
      <c r="B21" s="29" t="s">
        <v>41</v>
      </c>
      <c r="C21" s="15"/>
      <c r="D21" s="10"/>
      <c r="E21" s="10"/>
      <c r="F21" s="8"/>
    </row>
    <row r="22" spans="1:6" ht="18.75">
      <c r="A22" s="11" t="s">
        <v>42</v>
      </c>
      <c r="B22" s="29" t="s">
        <v>43</v>
      </c>
      <c r="C22" s="15"/>
      <c r="D22" s="10"/>
      <c r="E22" s="10"/>
      <c r="F22" s="15"/>
    </row>
    <row r="23" spans="1:6" ht="18.75">
      <c r="A23" s="26">
        <v>3</v>
      </c>
      <c r="B23" s="27" t="s">
        <v>44</v>
      </c>
      <c r="C23" s="15"/>
      <c r="D23" s="10"/>
      <c r="E23" s="10"/>
      <c r="F23" s="8"/>
    </row>
    <row r="24" spans="1:6" ht="18.75">
      <c r="A24" s="11" t="s">
        <v>45</v>
      </c>
      <c r="B24" s="29" t="s">
        <v>21</v>
      </c>
      <c r="C24" s="15"/>
      <c r="D24" s="10"/>
      <c r="E24" s="10"/>
      <c r="F24" s="15"/>
    </row>
    <row r="25" spans="1:6" ht="18.75">
      <c r="A25" s="11" t="s">
        <v>46</v>
      </c>
      <c r="B25" s="29" t="s">
        <v>43</v>
      </c>
      <c r="C25" s="15"/>
      <c r="D25" s="10"/>
      <c r="E25" s="10"/>
      <c r="F25" s="8"/>
    </row>
    <row r="26" spans="1:6" ht="18.75">
      <c r="A26" s="26">
        <v>4</v>
      </c>
      <c r="B26" s="27" t="s">
        <v>47</v>
      </c>
      <c r="C26" s="15"/>
      <c r="D26" s="10"/>
      <c r="E26" s="10"/>
      <c r="F26" s="15"/>
    </row>
    <row r="27" spans="1:6" ht="18.75">
      <c r="A27" s="11" t="s">
        <v>48</v>
      </c>
      <c r="B27" s="29" t="s">
        <v>21</v>
      </c>
      <c r="C27" s="15"/>
      <c r="D27" s="10"/>
      <c r="E27" s="10"/>
      <c r="F27" s="8"/>
    </row>
    <row r="28" spans="1:6" ht="18.75">
      <c r="A28" s="11" t="s">
        <v>49</v>
      </c>
      <c r="B28" s="29" t="s">
        <v>43</v>
      </c>
      <c r="C28" s="15"/>
      <c r="D28" s="10"/>
      <c r="E28" s="10"/>
      <c r="F28" s="15"/>
    </row>
    <row r="29" spans="1:6" ht="18.75">
      <c r="A29" s="26">
        <v>5</v>
      </c>
      <c r="B29" s="27" t="s">
        <v>50</v>
      </c>
      <c r="C29" s="15"/>
      <c r="D29" s="10"/>
      <c r="E29" s="10"/>
      <c r="F29" s="8"/>
    </row>
    <row r="30" spans="1:6" ht="18.75">
      <c r="A30" s="11" t="s">
        <v>51</v>
      </c>
      <c r="B30" s="29" t="s">
        <v>21</v>
      </c>
      <c r="C30" s="15"/>
      <c r="D30" s="10"/>
      <c r="E30" s="10"/>
      <c r="F30" s="15"/>
    </row>
    <row r="31" spans="1:6" ht="18.75">
      <c r="A31" s="11" t="s">
        <v>52</v>
      </c>
      <c r="B31" s="29" t="s">
        <v>43</v>
      </c>
      <c r="C31" s="15"/>
      <c r="D31" s="10"/>
      <c r="E31" s="10"/>
      <c r="F31" s="8"/>
    </row>
    <row r="32" spans="1:6" ht="18.75">
      <c r="A32" s="26">
        <v>6</v>
      </c>
      <c r="B32" s="27" t="s">
        <v>53</v>
      </c>
      <c r="C32" s="15"/>
      <c r="D32" s="10"/>
      <c r="E32" s="10"/>
      <c r="F32" s="15"/>
    </row>
    <row r="33" spans="1:6" ht="18.75">
      <c r="A33" s="11" t="s">
        <v>54</v>
      </c>
      <c r="B33" s="29" t="s">
        <v>21</v>
      </c>
      <c r="C33" s="15"/>
      <c r="D33" s="10"/>
      <c r="E33" s="10"/>
      <c r="F33" s="8"/>
    </row>
    <row r="34" spans="1:6" ht="18.75">
      <c r="A34" s="11" t="s">
        <v>55</v>
      </c>
      <c r="B34" s="29" t="s">
        <v>43</v>
      </c>
      <c r="C34" s="15"/>
      <c r="D34" s="10"/>
      <c r="E34" s="10"/>
      <c r="F34" s="15"/>
    </row>
    <row r="35" spans="1:6" ht="18.75">
      <c r="A35" s="26">
        <v>7</v>
      </c>
      <c r="B35" s="27" t="s">
        <v>56</v>
      </c>
      <c r="C35" s="15"/>
      <c r="D35" s="10"/>
      <c r="E35" s="10"/>
      <c r="F35" s="8"/>
    </row>
    <row r="36" spans="1:6" ht="18.75">
      <c r="A36" s="11" t="s">
        <v>57</v>
      </c>
      <c r="B36" s="29" t="s">
        <v>21</v>
      </c>
      <c r="C36" s="15"/>
      <c r="D36" s="10"/>
      <c r="E36" s="10"/>
      <c r="F36" s="15"/>
    </row>
    <row r="37" spans="1:6" ht="18.75">
      <c r="A37" s="11" t="s">
        <v>58</v>
      </c>
      <c r="B37" s="29" t="s">
        <v>43</v>
      </c>
      <c r="C37" s="15"/>
      <c r="D37" s="10"/>
      <c r="E37" s="10"/>
      <c r="F37" s="8"/>
    </row>
    <row r="38" spans="1:6" ht="18.75">
      <c r="A38" s="26">
        <v>8</v>
      </c>
      <c r="B38" s="27" t="s">
        <v>59</v>
      </c>
      <c r="C38" s="20"/>
      <c r="D38" s="20"/>
      <c r="E38" s="20"/>
      <c r="F38" s="20"/>
    </row>
    <row r="39" spans="1:6" ht="18.75">
      <c r="A39" s="11" t="s">
        <v>60</v>
      </c>
      <c r="B39" s="29" t="s">
        <v>21</v>
      </c>
      <c r="C39" s="20"/>
      <c r="D39" s="20"/>
      <c r="E39" s="20"/>
      <c r="F39" s="20"/>
    </row>
    <row r="40" spans="1:6" ht="18.75">
      <c r="A40" s="11" t="s">
        <v>61</v>
      </c>
      <c r="B40" s="29" t="s">
        <v>43</v>
      </c>
      <c r="C40" s="20"/>
      <c r="D40" s="20"/>
      <c r="E40" s="20"/>
      <c r="F40" s="20"/>
    </row>
    <row r="41" spans="1:6" ht="18.75">
      <c r="A41" s="26">
        <v>9</v>
      </c>
      <c r="B41" s="27" t="s">
        <v>62</v>
      </c>
      <c r="C41" s="20"/>
      <c r="D41" s="20"/>
      <c r="E41" s="20"/>
      <c r="F41" s="20"/>
    </row>
    <row r="42" spans="1:6" ht="18.75">
      <c r="A42" s="11" t="s">
        <v>63</v>
      </c>
      <c r="B42" s="29" t="s">
        <v>21</v>
      </c>
      <c r="C42" s="20"/>
      <c r="D42" s="20"/>
      <c r="E42" s="20"/>
      <c r="F42" s="20"/>
    </row>
    <row r="43" spans="1:6" ht="18.75">
      <c r="A43" s="11" t="s">
        <v>64</v>
      </c>
      <c r="B43" s="29" t="s">
        <v>43</v>
      </c>
      <c r="C43" s="20"/>
      <c r="D43" s="20"/>
      <c r="E43" s="20"/>
      <c r="F43" s="20"/>
    </row>
    <row r="44" spans="1:6" ht="18.75">
      <c r="A44" s="26">
        <v>10</v>
      </c>
      <c r="B44" s="27" t="s">
        <v>65</v>
      </c>
      <c r="C44" s="20"/>
      <c r="D44" s="20"/>
      <c r="E44" s="20"/>
      <c r="F44" s="20"/>
    </row>
    <row r="45" spans="1:6" ht="18.75">
      <c r="A45" s="11" t="s">
        <v>66</v>
      </c>
      <c r="B45" s="29" t="s">
        <v>21</v>
      </c>
      <c r="C45" s="20"/>
      <c r="D45" s="20"/>
      <c r="E45" s="20"/>
      <c r="F45" s="20"/>
    </row>
    <row r="46" spans="1:6" ht="18.75">
      <c r="A46" s="11" t="s">
        <v>67</v>
      </c>
      <c r="B46" s="29" t="s">
        <v>43</v>
      </c>
      <c r="C46" s="20"/>
      <c r="D46" s="20"/>
      <c r="E46" s="20"/>
      <c r="F46" s="20"/>
    </row>
    <row r="47" spans="1:6" ht="18.75">
      <c r="A47" s="26" t="s">
        <v>17</v>
      </c>
      <c r="B47" s="27" t="s">
        <v>68</v>
      </c>
      <c r="C47" s="15"/>
      <c r="D47" s="10"/>
      <c r="E47" s="10"/>
      <c r="F47" s="8"/>
    </row>
    <row r="48" spans="1:6" ht="18.75">
      <c r="A48" s="26">
        <v>1</v>
      </c>
      <c r="B48" s="27" t="s">
        <v>24</v>
      </c>
      <c r="C48" s="15"/>
      <c r="D48" s="10"/>
      <c r="E48" s="10"/>
      <c r="F48" s="8"/>
    </row>
    <row r="49" spans="1:6" ht="18.75">
      <c r="A49" s="11" t="s">
        <v>32</v>
      </c>
      <c r="B49" s="29" t="s">
        <v>69</v>
      </c>
      <c r="C49" s="15"/>
      <c r="D49" s="10"/>
      <c r="E49" s="10"/>
      <c r="F49" s="8"/>
    </row>
    <row r="50" spans="1:6" ht="18.75">
      <c r="A50" s="11" t="s">
        <v>33</v>
      </c>
      <c r="B50" s="29" t="s">
        <v>70</v>
      </c>
      <c r="C50" s="15"/>
      <c r="D50" s="10"/>
      <c r="E50" s="10"/>
      <c r="F50" s="8"/>
    </row>
    <row r="51" spans="1:6" ht="18.75">
      <c r="A51" s="26">
        <v>2</v>
      </c>
      <c r="B51" s="27" t="s">
        <v>34</v>
      </c>
      <c r="C51" s="15"/>
      <c r="D51" s="10"/>
      <c r="E51" s="10"/>
      <c r="F51" s="8"/>
    </row>
    <row r="52" spans="1:6" ht="18.75">
      <c r="A52" s="11" t="s">
        <v>35</v>
      </c>
      <c r="B52" s="29" t="s">
        <v>69</v>
      </c>
      <c r="C52" s="15"/>
      <c r="D52" s="10"/>
      <c r="E52" s="10"/>
      <c r="F52" s="8"/>
    </row>
    <row r="53" spans="1:6" ht="18.75">
      <c r="A53" s="11" t="s">
        <v>40</v>
      </c>
      <c r="B53" s="29" t="s">
        <v>70</v>
      </c>
      <c r="C53" s="15"/>
      <c r="D53" s="10"/>
      <c r="E53" s="10"/>
      <c r="F53" s="8"/>
    </row>
    <row r="54" spans="1:6" ht="18.75">
      <c r="A54" s="26">
        <v>3</v>
      </c>
      <c r="B54" s="27" t="s">
        <v>44</v>
      </c>
      <c r="C54" s="15"/>
      <c r="D54" s="10"/>
      <c r="E54" s="10"/>
      <c r="F54" s="8"/>
    </row>
    <row r="55" spans="1:6" ht="18.75">
      <c r="A55" s="11" t="s">
        <v>45</v>
      </c>
      <c r="B55" s="29" t="s">
        <v>69</v>
      </c>
      <c r="C55" s="15"/>
      <c r="D55" s="10"/>
      <c r="E55" s="10"/>
      <c r="F55" s="8"/>
    </row>
    <row r="56" spans="1:6" ht="18.75">
      <c r="A56" s="11" t="s">
        <v>46</v>
      </c>
      <c r="B56" s="29" t="s">
        <v>70</v>
      </c>
      <c r="C56" s="15"/>
      <c r="D56" s="10"/>
      <c r="E56" s="10"/>
      <c r="F56" s="8"/>
    </row>
    <row r="57" spans="1:6" ht="18.75">
      <c r="A57" s="26">
        <v>4</v>
      </c>
      <c r="B57" s="27" t="s">
        <v>47</v>
      </c>
      <c r="C57" s="15"/>
      <c r="D57" s="10"/>
      <c r="E57" s="10"/>
      <c r="F57" s="8"/>
    </row>
    <row r="58" spans="1:6" ht="18.75">
      <c r="A58" s="11" t="s">
        <v>48</v>
      </c>
      <c r="B58" s="29" t="s">
        <v>69</v>
      </c>
      <c r="C58" s="15"/>
      <c r="D58" s="10"/>
      <c r="E58" s="10"/>
      <c r="F58" s="8"/>
    </row>
    <row r="59" spans="1:6" ht="18.75">
      <c r="A59" s="11" t="s">
        <v>49</v>
      </c>
      <c r="B59" s="29" t="s">
        <v>70</v>
      </c>
      <c r="C59" s="15"/>
      <c r="D59" s="10"/>
      <c r="E59" s="10"/>
      <c r="F59" s="8"/>
    </row>
    <row r="60" spans="1:6" ht="18.75">
      <c r="A60" s="26">
        <v>5</v>
      </c>
      <c r="B60" s="27" t="s">
        <v>50</v>
      </c>
      <c r="C60" s="15"/>
      <c r="D60" s="10"/>
      <c r="E60" s="10"/>
      <c r="F60" s="8"/>
    </row>
    <row r="61" spans="1:6" ht="18.75">
      <c r="A61" s="11" t="s">
        <v>51</v>
      </c>
      <c r="B61" s="29" t="s">
        <v>69</v>
      </c>
      <c r="C61" s="15"/>
      <c r="D61" s="10"/>
      <c r="E61" s="10"/>
      <c r="F61" s="8"/>
    </row>
    <row r="62" spans="1:6" ht="18.75">
      <c r="A62" s="11" t="s">
        <v>40</v>
      </c>
      <c r="B62" s="29" t="s">
        <v>70</v>
      </c>
      <c r="C62" s="15"/>
      <c r="D62" s="10"/>
      <c r="E62" s="10"/>
      <c r="F62" s="8"/>
    </row>
    <row r="63" spans="1:6" ht="18.75">
      <c r="A63" s="26">
        <v>6</v>
      </c>
      <c r="B63" s="27" t="s">
        <v>53</v>
      </c>
      <c r="C63" s="15"/>
      <c r="D63" s="10"/>
      <c r="E63" s="10"/>
      <c r="F63" s="8"/>
    </row>
    <row r="64" spans="1:6" ht="18.75">
      <c r="A64" s="11" t="s">
        <v>54</v>
      </c>
      <c r="B64" s="29" t="s">
        <v>69</v>
      </c>
      <c r="C64" s="15"/>
      <c r="D64" s="10"/>
      <c r="E64" s="10"/>
      <c r="F64" s="8"/>
    </row>
    <row r="65" spans="1:6" ht="18.75">
      <c r="A65" s="11" t="s">
        <v>55</v>
      </c>
      <c r="B65" s="29" t="s">
        <v>70</v>
      </c>
      <c r="C65" s="15"/>
      <c r="D65" s="10"/>
      <c r="E65" s="10"/>
      <c r="F65" s="8"/>
    </row>
    <row r="66" spans="1:6" ht="18.75">
      <c r="A66" s="26">
        <v>7</v>
      </c>
      <c r="B66" s="27" t="s">
        <v>56</v>
      </c>
      <c r="C66" s="15"/>
      <c r="D66" s="10"/>
      <c r="E66" s="10"/>
      <c r="F66" s="8"/>
    </row>
    <row r="67" spans="1:6" ht="18.75">
      <c r="A67" s="11" t="s">
        <v>57</v>
      </c>
      <c r="B67" s="29" t="s">
        <v>69</v>
      </c>
      <c r="C67" s="15"/>
      <c r="D67" s="10"/>
      <c r="E67" s="10"/>
      <c r="F67" s="8"/>
    </row>
    <row r="68" spans="1:6" ht="18.75">
      <c r="A68" s="11" t="s">
        <v>58</v>
      </c>
      <c r="B68" s="29" t="s">
        <v>70</v>
      </c>
      <c r="C68" s="15"/>
      <c r="D68" s="10"/>
      <c r="E68" s="10"/>
      <c r="F68" s="8"/>
    </row>
    <row r="69" spans="1:6" ht="18.75">
      <c r="A69" s="26">
        <v>8</v>
      </c>
      <c r="B69" s="27" t="s">
        <v>59</v>
      </c>
      <c r="C69" s="15"/>
      <c r="D69" s="10"/>
      <c r="E69" s="10"/>
      <c r="F69" s="8"/>
    </row>
    <row r="70" spans="1:6" ht="18.75">
      <c r="A70" s="11" t="s">
        <v>60</v>
      </c>
      <c r="B70" s="29" t="s">
        <v>69</v>
      </c>
      <c r="C70" s="15"/>
      <c r="D70" s="10"/>
      <c r="E70" s="10"/>
      <c r="F70" s="8"/>
    </row>
    <row r="71" spans="1:6" ht="18.75">
      <c r="A71" s="11" t="s">
        <v>61</v>
      </c>
      <c r="B71" s="29" t="s">
        <v>70</v>
      </c>
      <c r="C71" s="15"/>
      <c r="D71" s="10"/>
      <c r="E71" s="10"/>
      <c r="F71" s="8"/>
    </row>
    <row r="72" spans="1:6" ht="18.75">
      <c r="A72" s="26">
        <v>9</v>
      </c>
      <c r="B72" s="27" t="s">
        <v>62</v>
      </c>
      <c r="C72" s="15"/>
      <c r="D72" s="10"/>
      <c r="E72" s="10"/>
      <c r="F72" s="8"/>
    </row>
    <row r="73" spans="1:6" ht="18.75">
      <c r="A73" s="11" t="s">
        <v>63</v>
      </c>
      <c r="B73" s="29" t="s">
        <v>69</v>
      </c>
      <c r="C73" s="15"/>
      <c r="D73" s="10"/>
      <c r="E73" s="10"/>
      <c r="F73" s="8"/>
    </row>
    <row r="74" spans="1:6" ht="18.75">
      <c r="A74" s="11" t="s">
        <v>64</v>
      </c>
      <c r="B74" s="29" t="s">
        <v>70</v>
      </c>
      <c r="C74" s="15"/>
      <c r="D74" s="10"/>
      <c r="E74" s="10"/>
      <c r="F74" s="8"/>
    </row>
    <row r="75" spans="1:6" ht="18.75">
      <c r="A75" s="26">
        <v>10</v>
      </c>
      <c r="B75" s="27" t="s">
        <v>65</v>
      </c>
      <c r="C75" s="15"/>
      <c r="D75" s="10"/>
      <c r="E75" s="10"/>
      <c r="F75" s="8"/>
    </row>
    <row r="76" spans="1:6" ht="18.75">
      <c r="A76" s="11" t="s">
        <v>66</v>
      </c>
      <c r="B76" s="29" t="s">
        <v>69</v>
      </c>
      <c r="C76" s="15"/>
      <c r="D76" s="10"/>
      <c r="E76" s="10"/>
      <c r="F76" s="8"/>
    </row>
    <row r="77" spans="1:6" ht="18.75">
      <c r="A77" s="11" t="s">
        <v>67</v>
      </c>
      <c r="B77" s="29" t="s">
        <v>70</v>
      </c>
      <c r="C77" s="15"/>
      <c r="D77" s="10"/>
      <c r="E77" s="10"/>
      <c r="F77" s="8"/>
    </row>
    <row r="78" spans="1:6" ht="18.75">
      <c r="A78" s="26" t="s">
        <v>27</v>
      </c>
      <c r="B78" s="27" t="s">
        <v>71</v>
      </c>
      <c r="C78" s="15"/>
      <c r="D78" s="10"/>
      <c r="E78" s="10"/>
      <c r="F78" s="8"/>
    </row>
    <row r="79" spans="1:6" ht="18.75">
      <c r="A79" s="26">
        <v>1</v>
      </c>
      <c r="B79" s="27" t="s">
        <v>24</v>
      </c>
      <c r="C79" s="15"/>
      <c r="D79" s="10"/>
      <c r="E79" s="10"/>
      <c r="F79" s="8"/>
    </row>
    <row r="80" spans="1:6" ht="18.75">
      <c r="A80" s="11" t="s">
        <v>32</v>
      </c>
      <c r="B80" s="29" t="s">
        <v>69</v>
      </c>
      <c r="C80" s="15"/>
      <c r="D80" s="10"/>
      <c r="E80" s="10"/>
      <c r="F80" s="8"/>
    </row>
    <row r="81" spans="1:6" ht="18.75">
      <c r="A81" s="11" t="s">
        <v>33</v>
      </c>
      <c r="B81" s="29" t="s">
        <v>70</v>
      </c>
      <c r="C81" s="15"/>
      <c r="D81" s="10"/>
      <c r="E81" s="10"/>
      <c r="F81" s="8"/>
    </row>
    <row r="82" spans="1:6" ht="18.75">
      <c r="A82" s="26">
        <v>2</v>
      </c>
      <c r="B82" s="27" t="s">
        <v>34</v>
      </c>
      <c r="C82" s="15"/>
      <c r="D82" s="10"/>
      <c r="E82" s="10"/>
      <c r="F82" s="8"/>
    </row>
    <row r="83" spans="1:6" ht="18.75">
      <c r="A83" s="11" t="s">
        <v>35</v>
      </c>
      <c r="B83" s="29" t="s">
        <v>69</v>
      </c>
      <c r="C83" s="15"/>
      <c r="D83" s="10"/>
      <c r="E83" s="10"/>
      <c r="F83" s="8"/>
    </row>
    <row r="84" spans="1:6" ht="18.75">
      <c r="A84" s="11" t="s">
        <v>40</v>
      </c>
      <c r="B84" s="29" t="s">
        <v>70</v>
      </c>
      <c r="C84" s="15"/>
      <c r="D84" s="10"/>
      <c r="E84" s="10"/>
      <c r="F84" s="8"/>
    </row>
    <row r="85" spans="1:6" ht="18.75">
      <c r="A85" s="26">
        <v>3</v>
      </c>
      <c r="B85" s="27" t="s">
        <v>44</v>
      </c>
      <c r="C85" s="15"/>
      <c r="D85" s="10"/>
      <c r="E85" s="10"/>
      <c r="F85" s="8"/>
    </row>
    <row r="86" spans="1:6" ht="18.75">
      <c r="A86" s="11" t="s">
        <v>45</v>
      </c>
      <c r="B86" s="29" t="s">
        <v>69</v>
      </c>
      <c r="C86" s="15"/>
      <c r="D86" s="10"/>
      <c r="E86" s="10"/>
      <c r="F86" s="8"/>
    </row>
    <row r="87" spans="1:6" ht="18.75">
      <c r="A87" s="11" t="s">
        <v>46</v>
      </c>
      <c r="B87" s="29" t="s">
        <v>70</v>
      </c>
      <c r="C87" s="15"/>
      <c r="D87" s="10"/>
      <c r="E87" s="10"/>
      <c r="F87" s="8"/>
    </row>
    <row r="88" spans="1:6" ht="18.75">
      <c r="A88" s="26">
        <v>4</v>
      </c>
      <c r="B88" s="27" t="s">
        <v>47</v>
      </c>
      <c r="C88" s="15"/>
      <c r="D88" s="10"/>
      <c r="E88" s="10"/>
      <c r="F88" s="8"/>
    </row>
    <row r="89" spans="1:6" ht="18.75">
      <c r="A89" s="11" t="s">
        <v>48</v>
      </c>
      <c r="B89" s="29" t="s">
        <v>69</v>
      </c>
      <c r="C89" s="15"/>
      <c r="D89" s="10"/>
      <c r="E89" s="10"/>
      <c r="F89" s="8"/>
    </row>
    <row r="90" spans="1:6" ht="18.75">
      <c r="A90" s="11" t="s">
        <v>49</v>
      </c>
      <c r="B90" s="29" t="s">
        <v>70</v>
      </c>
      <c r="C90" s="15"/>
      <c r="D90" s="10"/>
      <c r="E90" s="10"/>
      <c r="F90" s="8"/>
    </row>
    <row r="91" spans="1:6" ht="18.75">
      <c r="A91" s="26">
        <v>5</v>
      </c>
      <c r="B91" s="27" t="s">
        <v>50</v>
      </c>
      <c r="C91" s="15"/>
      <c r="D91" s="10"/>
      <c r="E91" s="10"/>
      <c r="F91" s="8"/>
    </row>
    <row r="92" spans="1:6" ht="18.75">
      <c r="A92" s="11" t="s">
        <v>51</v>
      </c>
      <c r="B92" s="29" t="s">
        <v>69</v>
      </c>
      <c r="C92" s="15"/>
      <c r="D92" s="10"/>
      <c r="E92" s="10"/>
      <c r="F92" s="8"/>
    </row>
    <row r="93" spans="1:6" ht="18.75">
      <c r="A93" s="11" t="s">
        <v>40</v>
      </c>
      <c r="B93" s="29" t="s">
        <v>70</v>
      </c>
      <c r="C93" s="15"/>
      <c r="D93" s="10"/>
      <c r="E93" s="10"/>
      <c r="F93" s="8"/>
    </row>
    <row r="94" spans="1:6" ht="18.75">
      <c r="A94" s="26">
        <v>6</v>
      </c>
      <c r="B94" s="27" t="s">
        <v>53</v>
      </c>
      <c r="C94" s="15"/>
      <c r="D94" s="10"/>
      <c r="E94" s="10"/>
      <c r="F94" s="8"/>
    </row>
    <row r="95" spans="1:6" ht="18.75">
      <c r="A95" s="11" t="s">
        <v>54</v>
      </c>
      <c r="B95" s="29" t="s">
        <v>69</v>
      </c>
      <c r="C95" s="15"/>
      <c r="D95" s="10"/>
      <c r="E95" s="10"/>
      <c r="F95" s="8"/>
    </row>
    <row r="96" spans="1:6" ht="18.75">
      <c r="A96" s="11" t="s">
        <v>55</v>
      </c>
      <c r="B96" s="29" t="s">
        <v>70</v>
      </c>
      <c r="C96" s="15"/>
      <c r="D96" s="10"/>
      <c r="E96" s="10"/>
      <c r="F96" s="8"/>
    </row>
    <row r="97" spans="1:6" ht="18.75">
      <c r="A97" s="26">
        <v>7</v>
      </c>
      <c r="B97" s="27" t="s">
        <v>56</v>
      </c>
      <c r="C97" s="15"/>
      <c r="D97" s="10"/>
      <c r="E97" s="10"/>
      <c r="F97" s="8"/>
    </row>
    <row r="98" spans="1:6" ht="18.75">
      <c r="A98" s="11" t="s">
        <v>57</v>
      </c>
      <c r="B98" s="29" t="s">
        <v>69</v>
      </c>
      <c r="C98" s="15"/>
      <c r="D98" s="10"/>
      <c r="E98" s="10"/>
      <c r="F98" s="8"/>
    </row>
    <row r="99" spans="1:6" ht="18.75">
      <c r="A99" s="11" t="s">
        <v>58</v>
      </c>
      <c r="B99" s="29" t="s">
        <v>70</v>
      </c>
      <c r="C99" s="15"/>
      <c r="D99" s="10"/>
      <c r="E99" s="10"/>
      <c r="F99" s="8"/>
    </row>
    <row r="100" spans="1:6" ht="18.75">
      <c r="A100" s="26">
        <v>8</v>
      </c>
      <c r="B100" s="27" t="s">
        <v>59</v>
      </c>
      <c r="C100" s="15"/>
      <c r="D100" s="10"/>
      <c r="E100" s="10"/>
      <c r="F100" s="8"/>
    </row>
    <row r="101" spans="1:6" ht="18.75">
      <c r="A101" s="11" t="s">
        <v>60</v>
      </c>
      <c r="B101" s="29" t="s">
        <v>69</v>
      </c>
      <c r="C101" s="15"/>
      <c r="D101" s="10"/>
      <c r="E101" s="10"/>
      <c r="F101" s="8"/>
    </row>
    <row r="102" spans="1:6" ht="18.75">
      <c r="A102" s="11" t="s">
        <v>61</v>
      </c>
      <c r="B102" s="29" t="s">
        <v>70</v>
      </c>
      <c r="C102" s="15"/>
      <c r="D102" s="10"/>
      <c r="E102" s="10"/>
      <c r="F102" s="8"/>
    </row>
    <row r="103" spans="1:6" ht="18.75">
      <c r="A103" s="26">
        <v>9</v>
      </c>
      <c r="B103" s="27" t="s">
        <v>62</v>
      </c>
      <c r="C103" s="15"/>
      <c r="D103" s="10"/>
      <c r="E103" s="10"/>
      <c r="F103" s="8"/>
    </row>
    <row r="104" spans="1:6" ht="18.75">
      <c r="A104" s="11" t="s">
        <v>63</v>
      </c>
      <c r="B104" s="29" t="s">
        <v>69</v>
      </c>
      <c r="C104" s="15"/>
      <c r="D104" s="10"/>
      <c r="E104" s="10"/>
      <c r="F104" s="8"/>
    </row>
    <row r="105" spans="1:6" ht="18.75">
      <c r="A105" s="11" t="s">
        <v>64</v>
      </c>
      <c r="B105" s="29" t="s">
        <v>70</v>
      </c>
      <c r="C105" s="15"/>
      <c r="D105" s="10"/>
      <c r="E105" s="10"/>
      <c r="F105" s="8"/>
    </row>
    <row r="106" spans="1:6" ht="18.75">
      <c r="A106" s="26">
        <v>10</v>
      </c>
      <c r="B106" s="27" t="s">
        <v>65</v>
      </c>
      <c r="C106" s="15"/>
      <c r="D106" s="10"/>
      <c r="E106" s="10"/>
      <c r="F106" s="8"/>
    </row>
    <row r="107" spans="1:6" ht="18.75">
      <c r="A107" s="11" t="s">
        <v>66</v>
      </c>
      <c r="B107" s="29" t="s">
        <v>69</v>
      </c>
      <c r="C107" s="15"/>
      <c r="D107" s="10"/>
      <c r="E107" s="10"/>
      <c r="F107" s="8"/>
    </row>
    <row r="108" spans="1:6" ht="18.75">
      <c r="A108" s="11" t="s">
        <v>67</v>
      </c>
      <c r="B108" s="29" t="s">
        <v>70</v>
      </c>
      <c r="C108" s="15"/>
      <c r="D108" s="10"/>
      <c r="E108" s="10"/>
      <c r="F108" s="8"/>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6"/>
  <sheetViews>
    <sheetView workbookViewId="0" topLeftCell="A1">
      <selection activeCell="A2" sqref="A2:B3"/>
    </sheetView>
  </sheetViews>
  <sheetFormatPr defaultColWidth="9.00390625" defaultRowHeight="14.25"/>
  <cols>
    <col min="1" max="1" width="4.375" style="1" customWidth="1"/>
    <col min="2" max="2" width="52.75390625" style="1" customWidth="1"/>
    <col min="3" max="3" width="16.625" style="1" customWidth="1"/>
    <col min="4" max="4" width="9.00390625" style="1" customWidth="1"/>
    <col min="5" max="8" width="9.125" style="0" customWidth="1"/>
  </cols>
  <sheetData>
    <row r="1" spans="1:6" ht="31.5" customHeight="1">
      <c r="A1" s="138" t="s">
        <v>110</v>
      </c>
      <c r="B1" s="138"/>
      <c r="C1" s="138"/>
      <c r="D1" s="37"/>
      <c r="E1" s="37"/>
      <c r="F1" s="37"/>
    </row>
    <row r="2" spans="1:4" ht="15.75">
      <c r="A2" s="124" t="s">
        <v>103</v>
      </c>
      <c r="B2" s="125"/>
      <c r="C2" s="3"/>
      <c r="D2" s="4"/>
    </row>
    <row r="3" spans="1:4" ht="15.75">
      <c r="A3" s="124" t="s">
        <v>104</v>
      </c>
      <c r="B3" s="125"/>
      <c r="C3" s="3"/>
      <c r="D3" s="4"/>
    </row>
    <row r="4" spans="1:4" ht="15.75">
      <c r="A4" s="114" t="s">
        <v>98</v>
      </c>
      <c r="B4" s="114"/>
      <c r="C4" s="114"/>
      <c r="D4" s="4"/>
    </row>
    <row r="5" spans="1:8" ht="15.75">
      <c r="A5" s="118" t="s">
        <v>1</v>
      </c>
      <c r="B5" s="118"/>
      <c r="C5" s="118"/>
      <c r="D5" s="5"/>
      <c r="E5" s="5"/>
      <c r="F5" s="5"/>
      <c r="G5" s="5"/>
      <c r="H5" s="4"/>
    </row>
    <row r="6" spans="1:4" ht="15.75">
      <c r="A6" s="115" t="s">
        <v>99</v>
      </c>
      <c r="B6" s="115"/>
      <c r="C6" s="115"/>
      <c r="D6" s="4"/>
    </row>
    <row r="7" spans="1:4" ht="15.75">
      <c r="A7" s="7"/>
      <c r="B7" s="7"/>
      <c r="C7" s="7"/>
      <c r="D7" s="4"/>
    </row>
    <row r="8" spans="1:4" ht="15.75">
      <c r="A8" s="4"/>
      <c r="B8" s="139" t="s">
        <v>100</v>
      </c>
      <c r="C8" s="139"/>
      <c r="D8" s="4"/>
    </row>
    <row r="9" spans="1:4" ht="18.75" customHeight="1">
      <c r="A9" s="18" t="s">
        <v>3</v>
      </c>
      <c r="B9" s="25" t="s">
        <v>4</v>
      </c>
      <c r="C9" s="18" t="s">
        <v>75</v>
      </c>
      <c r="D9" s="4"/>
    </row>
    <row r="10" spans="1:4" ht="15.75">
      <c r="A10" s="26" t="s">
        <v>11</v>
      </c>
      <c r="B10" s="27" t="s">
        <v>31</v>
      </c>
      <c r="C10" s="9"/>
      <c r="D10" s="4"/>
    </row>
    <row r="11" spans="1:4" ht="15.75">
      <c r="A11" s="26">
        <v>1</v>
      </c>
      <c r="B11" s="27" t="s">
        <v>24</v>
      </c>
      <c r="C11" s="14"/>
      <c r="D11" s="4"/>
    </row>
    <row r="12" spans="1:4" ht="15.75">
      <c r="A12" s="11" t="s">
        <v>32</v>
      </c>
      <c r="B12" s="29" t="s">
        <v>25</v>
      </c>
      <c r="C12" s="14"/>
      <c r="D12" s="4"/>
    </row>
    <row r="13" spans="1:4" ht="15.75">
      <c r="A13" s="11" t="s">
        <v>33</v>
      </c>
      <c r="B13" s="29" t="s">
        <v>26</v>
      </c>
      <c r="C13" s="12"/>
      <c r="D13" s="4"/>
    </row>
    <row r="14" spans="1:4" ht="15.75">
      <c r="A14" s="26">
        <v>2</v>
      </c>
      <c r="B14" s="27" t="s">
        <v>34</v>
      </c>
      <c r="C14" s="9"/>
      <c r="D14" s="4"/>
    </row>
    <row r="15" spans="1:4" ht="15.75">
      <c r="A15" s="11" t="s">
        <v>35</v>
      </c>
      <c r="B15" s="29" t="s">
        <v>36</v>
      </c>
      <c r="C15" s="16"/>
      <c r="D15" s="4"/>
    </row>
    <row r="16" spans="1:4" ht="15.75">
      <c r="A16" s="8"/>
      <c r="B16" s="30" t="s">
        <v>37</v>
      </c>
      <c r="C16" s="14"/>
      <c r="D16" s="4"/>
    </row>
    <row r="17" spans="1:4" ht="15.75">
      <c r="A17" s="8"/>
      <c r="B17" s="30" t="s">
        <v>38</v>
      </c>
      <c r="C17" s="14"/>
      <c r="D17" s="4"/>
    </row>
    <row r="18" spans="1:4" ht="15.75">
      <c r="A18" s="8"/>
      <c r="B18" s="30" t="s">
        <v>39</v>
      </c>
      <c r="C18" s="13"/>
      <c r="D18" s="4"/>
    </row>
    <row r="19" spans="1:4" ht="15.75">
      <c r="A19" s="11" t="s">
        <v>40</v>
      </c>
      <c r="B19" s="29" t="s">
        <v>41</v>
      </c>
      <c r="C19" s="17"/>
      <c r="D19" s="4"/>
    </row>
    <row r="20" spans="1:4" ht="15.75">
      <c r="A20" s="11" t="s">
        <v>42</v>
      </c>
      <c r="B20" s="29" t="s">
        <v>43</v>
      </c>
      <c r="C20" s="17"/>
      <c r="D20" s="4"/>
    </row>
    <row r="21" spans="1:4" ht="15.75">
      <c r="A21" s="26">
        <v>3</v>
      </c>
      <c r="B21" s="27" t="s">
        <v>44</v>
      </c>
      <c r="C21" s="17"/>
      <c r="D21" s="4"/>
    </row>
    <row r="22" spans="1:4" ht="15.75">
      <c r="A22" s="11" t="s">
        <v>45</v>
      </c>
      <c r="B22" s="29" t="s">
        <v>21</v>
      </c>
      <c r="C22" s="17"/>
      <c r="D22" s="4"/>
    </row>
    <row r="23" spans="1:4" ht="15.75">
      <c r="A23" s="11" t="s">
        <v>46</v>
      </c>
      <c r="B23" s="29" t="s">
        <v>43</v>
      </c>
      <c r="C23" s="17"/>
      <c r="D23" s="4"/>
    </row>
    <row r="24" spans="1:4" ht="15.75">
      <c r="A24" s="26">
        <v>4</v>
      </c>
      <c r="B24" s="27" t="s">
        <v>47</v>
      </c>
      <c r="C24" s="10"/>
      <c r="D24" s="4"/>
    </row>
    <row r="25" spans="1:4" ht="15.75">
      <c r="A25" s="11" t="s">
        <v>48</v>
      </c>
      <c r="B25" s="29" t="s">
        <v>21</v>
      </c>
      <c r="C25" s="10"/>
      <c r="D25" s="6"/>
    </row>
    <row r="26" spans="1:4" ht="15.75">
      <c r="A26" s="11" t="s">
        <v>49</v>
      </c>
      <c r="B26" s="29" t="s">
        <v>43</v>
      </c>
      <c r="C26" s="19"/>
      <c r="D26" s="4"/>
    </row>
    <row r="27" spans="1:4" ht="18.75" customHeight="1">
      <c r="A27" s="26">
        <v>5</v>
      </c>
      <c r="B27" s="27" t="s">
        <v>50</v>
      </c>
      <c r="C27" s="15"/>
      <c r="D27" s="4"/>
    </row>
    <row r="28" spans="1:4" ht="15.75">
      <c r="A28" s="11" t="s">
        <v>51</v>
      </c>
      <c r="B28" s="29" t="s">
        <v>21</v>
      </c>
      <c r="C28" s="15"/>
      <c r="D28" s="4"/>
    </row>
    <row r="29" spans="1:3" ht="18.75">
      <c r="A29" s="11" t="s">
        <v>52</v>
      </c>
      <c r="B29" s="29" t="s">
        <v>43</v>
      </c>
      <c r="C29" s="20"/>
    </row>
    <row r="30" spans="1:3" ht="18.75">
      <c r="A30" s="26">
        <v>6</v>
      </c>
      <c r="B30" s="27" t="s">
        <v>53</v>
      </c>
      <c r="C30" s="20"/>
    </row>
    <row r="31" spans="1:3" ht="18.75">
      <c r="A31" s="11" t="s">
        <v>54</v>
      </c>
      <c r="B31" s="29" t="s">
        <v>21</v>
      </c>
      <c r="C31" s="20"/>
    </row>
    <row r="32" spans="1:3" ht="18.75">
      <c r="A32" s="11" t="s">
        <v>55</v>
      </c>
      <c r="B32" s="29" t="s">
        <v>43</v>
      </c>
      <c r="C32" s="20"/>
    </row>
    <row r="33" spans="1:3" ht="18.75">
      <c r="A33" s="26">
        <v>7</v>
      </c>
      <c r="B33" s="27" t="s">
        <v>56</v>
      </c>
      <c r="C33" s="20"/>
    </row>
    <row r="34" spans="1:3" ht="18.75">
      <c r="A34" s="11" t="s">
        <v>57</v>
      </c>
      <c r="B34" s="29" t="s">
        <v>21</v>
      </c>
      <c r="C34" s="20"/>
    </row>
    <row r="35" spans="1:3" ht="18.75">
      <c r="A35" s="11" t="s">
        <v>58</v>
      </c>
      <c r="B35" s="29" t="s">
        <v>43</v>
      </c>
      <c r="C35" s="20"/>
    </row>
    <row r="36" spans="1:3" ht="18.75">
      <c r="A36" s="26">
        <v>8</v>
      </c>
      <c r="B36" s="27" t="s">
        <v>59</v>
      </c>
      <c r="C36" s="20"/>
    </row>
    <row r="37" spans="1:3" ht="18.75">
      <c r="A37" s="11" t="s">
        <v>60</v>
      </c>
      <c r="B37" s="29" t="s">
        <v>21</v>
      </c>
      <c r="C37" s="20"/>
    </row>
    <row r="38" spans="1:3" ht="18.75">
      <c r="A38" s="11" t="s">
        <v>61</v>
      </c>
      <c r="B38" s="29" t="s">
        <v>43</v>
      </c>
      <c r="C38" s="20"/>
    </row>
    <row r="39" spans="1:3" ht="18.75">
      <c r="A39" s="26">
        <v>9</v>
      </c>
      <c r="B39" s="27" t="s">
        <v>62</v>
      </c>
      <c r="C39" s="20"/>
    </row>
    <row r="40" spans="1:3" ht="18.75">
      <c r="A40" s="11" t="s">
        <v>63</v>
      </c>
      <c r="B40" s="29" t="s">
        <v>21</v>
      </c>
      <c r="C40" s="20"/>
    </row>
    <row r="41" spans="1:3" ht="18.75">
      <c r="A41" s="11" t="s">
        <v>64</v>
      </c>
      <c r="B41" s="29" t="s">
        <v>43</v>
      </c>
      <c r="C41" s="20"/>
    </row>
    <row r="42" spans="1:3" ht="18.75">
      <c r="A42" s="26">
        <v>10</v>
      </c>
      <c r="B42" s="27" t="s">
        <v>65</v>
      </c>
      <c r="C42" s="20"/>
    </row>
    <row r="43" spans="1:3" ht="18.75">
      <c r="A43" s="11" t="s">
        <v>66</v>
      </c>
      <c r="B43" s="29" t="s">
        <v>21</v>
      </c>
      <c r="C43" s="20"/>
    </row>
    <row r="44" spans="1:3" ht="18.75">
      <c r="A44" s="11" t="s">
        <v>67</v>
      </c>
      <c r="B44" s="29" t="s">
        <v>43</v>
      </c>
      <c r="C44" s="20"/>
    </row>
    <row r="45" spans="1:3" ht="18.75">
      <c r="A45" s="26" t="s">
        <v>17</v>
      </c>
      <c r="B45" s="27" t="s">
        <v>68</v>
      </c>
      <c r="C45" s="23"/>
    </row>
    <row r="46" spans="1:3" ht="18.75">
      <c r="A46" s="26">
        <v>1</v>
      </c>
      <c r="B46" s="27" t="s">
        <v>24</v>
      </c>
      <c r="C46" s="23"/>
    </row>
    <row r="47" spans="1:3" ht="18.75">
      <c r="A47" s="11" t="s">
        <v>32</v>
      </c>
      <c r="B47" s="29" t="s">
        <v>69</v>
      </c>
      <c r="C47" s="23"/>
    </row>
    <row r="48" spans="1:3" ht="18.75">
      <c r="A48" s="11" t="s">
        <v>33</v>
      </c>
      <c r="B48" s="29" t="s">
        <v>70</v>
      </c>
      <c r="C48" s="23"/>
    </row>
    <row r="49" spans="1:3" ht="18.75">
      <c r="A49" s="26">
        <v>2</v>
      </c>
      <c r="B49" s="27" t="s">
        <v>34</v>
      </c>
      <c r="C49" s="23"/>
    </row>
    <row r="50" spans="1:3" ht="18.75">
      <c r="A50" s="11" t="s">
        <v>35</v>
      </c>
      <c r="B50" s="29" t="s">
        <v>69</v>
      </c>
      <c r="C50" s="23"/>
    </row>
    <row r="51" spans="1:3" ht="18.75">
      <c r="A51" s="11" t="s">
        <v>40</v>
      </c>
      <c r="B51" s="29" t="s">
        <v>70</v>
      </c>
      <c r="C51" s="23"/>
    </row>
    <row r="52" spans="1:3" ht="18.75">
      <c r="A52" s="26">
        <v>3</v>
      </c>
      <c r="B52" s="27" t="s">
        <v>44</v>
      </c>
      <c r="C52" s="23"/>
    </row>
    <row r="53" spans="1:3" ht="18.75">
      <c r="A53" s="11" t="s">
        <v>45</v>
      </c>
      <c r="B53" s="29" t="s">
        <v>69</v>
      </c>
      <c r="C53" s="23"/>
    </row>
    <row r="54" spans="1:3" ht="18.75">
      <c r="A54" s="11" t="s">
        <v>46</v>
      </c>
      <c r="B54" s="29" t="s">
        <v>70</v>
      </c>
      <c r="C54" s="23"/>
    </row>
    <row r="55" spans="1:3" ht="18.75">
      <c r="A55" s="26">
        <v>4</v>
      </c>
      <c r="B55" s="27" t="s">
        <v>47</v>
      </c>
      <c r="C55" s="23"/>
    </row>
    <row r="56" spans="1:3" ht="18.75">
      <c r="A56" s="11" t="s">
        <v>48</v>
      </c>
      <c r="B56" s="29" t="s">
        <v>69</v>
      </c>
      <c r="C56" s="23"/>
    </row>
    <row r="57" spans="1:3" ht="18.75">
      <c r="A57" s="11" t="s">
        <v>49</v>
      </c>
      <c r="B57" s="29" t="s">
        <v>70</v>
      </c>
      <c r="C57" s="23"/>
    </row>
    <row r="58" spans="1:3" ht="18.75">
      <c r="A58" s="26">
        <v>5</v>
      </c>
      <c r="B58" s="27" t="s">
        <v>50</v>
      </c>
      <c r="C58" s="23"/>
    </row>
    <row r="59" spans="1:3" ht="18.75">
      <c r="A59" s="11" t="s">
        <v>51</v>
      </c>
      <c r="B59" s="29" t="s">
        <v>69</v>
      </c>
      <c r="C59" s="23"/>
    </row>
    <row r="60" spans="1:3" ht="18.75">
      <c r="A60" s="11" t="s">
        <v>40</v>
      </c>
      <c r="B60" s="29" t="s">
        <v>70</v>
      </c>
      <c r="C60" s="23"/>
    </row>
    <row r="61" spans="1:3" ht="18.75">
      <c r="A61" s="26">
        <v>6</v>
      </c>
      <c r="B61" s="27" t="s">
        <v>53</v>
      </c>
      <c r="C61" s="23"/>
    </row>
    <row r="62" spans="1:3" ht="18.75">
      <c r="A62" s="11" t="s">
        <v>54</v>
      </c>
      <c r="B62" s="29" t="s">
        <v>69</v>
      </c>
      <c r="C62" s="23"/>
    </row>
    <row r="63" spans="1:3" ht="18.75">
      <c r="A63" s="11" t="s">
        <v>55</v>
      </c>
      <c r="B63" s="29" t="s">
        <v>70</v>
      </c>
      <c r="C63" s="23"/>
    </row>
    <row r="64" spans="1:3" ht="18.75">
      <c r="A64" s="26">
        <v>7</v>
      </c>
      <c r="B64" s="27" t="s">
        <v>56</v>
      </c>
      <c r="C64" s="23"/>
    </row>
    <row r="65" spans="1:3" ht="18.75">
      <c r="A65" s="11" t="s">
        <v>57</v>
      </c>
      <c r="B65" s="29" t="s">
        <v>69</v>
      </c>
      <c r="C65" s="23"/>
    </row>
    <row r="66" spans="1:3" ht="18.75">
      <c r="A66" s="11" t="s">
        <v>58</v>
      </c>
      <c r="B66" s="29" t="s">
        <v>70</v>
      </c>
      <c r="C66" s="23"/>
    </row>
    <row r="67" spans="1:3" ht="18.75">
      <c r="A67" s="26">
        <v>8</v>
      </c>
      <c r="B67" s="27" t="s">
        <v>59</v>
      </c>
      <c r="C67" s="23"/>
    </row>
    <row r="68" spans="1:3" ht="18.75">
      <c r="A68" s="11" t="s">
        <v>60</v>
      </c>
      <c r="B68" s="29" t="s">
        <v>69</v>
      </c>
      <c r="C68" s="23"/>
    </row>
    <row r="69" spans="1:3" ht="18.75">
      <c r="A69" s="11" t="s">
        <v>61</v>
      </c>
      <c r="B69" s="29" t="s">
        <v>70</v>
      </c>
      <c r="C69" s="23"/>
    </row>
    <row r="70" spans="1:3" ht="18.75">
      <c r="A70" s="26">
        <v>9</v>
      </c>
      <c r="B70" s="27" t="s">
        <v>62</v>
      </c>
      <c r="C70" s="23"/>
    </row>
    <row r="71" spans="1:3" ht="18.75">
      <c r="A71" s="11" t="s">
        <v>63</v>
      </c>
      <c r="B71" s="29" t="s">
        <v>69</v>
      </c>
      <c r="C71" s="23"/>
    </row>
    <row r="72" spans="1:3" ht="18.75">
      <c r="A72" s="11" t="s">
        <v>64</v>
      </c>
      <c r="B72" s="29" t="s">
        <v>70</v>
      </c>
      <c r="C72" s="23"/>
    </row>
    <row r="73" spans="1:3" ht="18.75">
      <c r="A73" s="26">
        <v>10</v>
      </c>
      <c r="B73" s="27" t="s">
        <v>65</v>
      </c>
      <c r="C73" s="23"/>
    </row>
    <row r="74" spans="1:3" ht="18.75">
      <c r="A74" s="11" t="s">
        <v>66</v>
      </c>
      <c r="B74" s="29" t="s">
        <v>69</v>
      </c>
      <c r="C74" s="23"/>
    </row>
    <row r="75" spans="1:3" ht="18.75">
      <c r="A75" s="11" t="s">
        <v>67</v>
      </c>
      <c r="B75" s="29" t="s">
        <v>70</v>
      </c>
      <c r="C75" s="23"/>
    </row>
    <row r="76" spans="1:3" ht="18.75">
      <c r="A76" s="26" t="s">
        <v>27</v>
      </c>
      <c r="B76" s="27" t="s">
        <v>71</v>
      </c>
      <c r="C76" s="23"/>
    </row>
    <row r="77" spans="1:3" ht="18.75">
      <c r="A77" s="26">
        <v>1</v>
      </c>
      <c r="B77" s="27" t="s">
        <v>24</v>
      </c>
      <c r="C77" s="23"/>
    </row>
    <row r="78" spans="1:3" ht="18.75">
      <c r="A78" s="11" t="s">
        <v>32</v>
      </c>
      <c r="B78" s="29" t="s">
        <v>69</v>
      </c>
      <c r="C78" s="23"/>
    </row>
    <row r="79" spans="1:3" ht="18.75">
      <c r="A79" s="11" t="s">
        <v>33</v>
      </c>
      <c r="B79" s="29" t="s">
        <v>70</v>
      </c>
      <c r="C79" s="23"/>
    </row>
    <row r="80" spans="1:3" ht="18.75">
      <c r="A80" s="26">
        <v>2</v>
      </c>
      <c r="B80" s="27" t="s">
        <v>34</v>
      </c>
      <c r="C80" s="23"/>
    </row>
    <row r="81" spans="1:3" ht="18.75">
      <c r="A81" s="11" t="s">
        <v>35</v>
      </c>
      <c r="B81" s="29" t="s">
        <v>69</v>
      </c>
      <c r="C81" s="23"/>
    </row>
    <row r="82" spans="1:3" ht="18.75">
      <c r="A82" s="11" t="s">
        <v>40</v>
      </c>
      <c r="B82" s="29" t="s">
        <v>70</v>
      </c>
      <c r="C82" s="23"/>
    </row>
    <row r="83" spans="1:3" ht="18.75">
      <c r="A83" s="26">
        <v>3</v>
      </c>
      <c r="B83" s="27" t="s">
        <v>44</v>
      </c>
      <c r="C83" s="23"/>
    </row>
    <row r="84" spans="1:3" ht="18.75">
      <c r="A84" s="11" t="s">
        <v>45</v>
      </c>
      <c r="B84" s="29" t="s">
        <v>69</v>
      </c>
      <c r="C84" s="23"/>
    </row>
    <row r="85" spans="1:3" ht="18.75">
      <c r="A85" s="11" t="s">
        <v>46</v>
      </c>
      <c r="B85" s="29" t="s">
        <v>70</v>
      </c>
      <c r="C85" s="23"/>
    </row>
    <row r="86" spans="1:3" ht="18.75">
      <c r="A86" s="26">
        <v>4</v>
      </c>
      <c r="B86" s="27" t="s">
        <v>47</v>
      </c>
      <c r="C86" s="23"/>
    </row>
    <row r="87" spans="1:3" ht="18.75">
      <c r="A87" s="11" t="s">
        <v>48</v>
      </c>
      <c r="B87" s="29" t="s">
        <v>69</v>
      </c>
      <c r="C87" s="23"/>
    </row>
    <row r="88" spans="1:3" ht="18.75">
      <c r="A88" s="11" t="s">
        <v>49</v>
      </c>
      <c r="B88" s="29" t="s">
        <v>70</v>
      </c>
      <c r="C88" s="23"/>
    </row>
    <row r="89" spans="1:3" ht="18.75">
      <c r="A89" s="26">
        <v>5</v>
      </c>
      <c r="B89" s="27" t="s">
        <v>50</v>
      </c>
      <c r="C89" s="23"/>
    </row>
    <row r="90" spans="1:3" ht="18.75">
      <c r="A90" s="11" t="s">
        <v>51</v>
      </c>
      <c r="B90" s="29" t="s">
        <v>69</v>
      </c>
      <c r="C90" s="23"/>
    </row>
    <row r="91" spans="1:3" ht="18.75">
      <c r="A91" s="11" t="s">
        <v>40</v>
      </c>
      <c r="B91" s="29" t="s">
        <v>70</v>
      </c>
      <c r="C91" s="23"/>
    </row>
    <row r="92" spans="1:3" ht="18.75">
      <c r="A92" s="26">
        <v>6</v>
      </c>
      <c r="B92" s="27" t="s">
        <v>53</v>
      </c>
      <c r="C92" s="23"/>
    </row>
    <row r="93" spans="1:3" ht="18.75">
      <c r="A93" s="11" t="s">
        <v>54</v>
      </c>
      <c r="B93" s="29" t="s">
        <v>69</v>
      </c>
      <c r="C93" s="23"/>
    </row>
    <row r="94" spans="1:3" ht="18.75">
      <c r="A94" s="11" t="s">
        <v>55</v>
      </c>
      <c r="B94" s="29" t="s">
        <v>70</v>
      </c>
      <c r="C94" s="23"/>
    </row>
    <row r="95" spans="1:3" ht="18.75">
      <c r="A95" s="26">
        <v>7</v>
      </c>
      <c r="B95" s="27" t="s">
        <v>56</v>
      </c>
      <c r="C95" s="23"/>
    </row>
    <row r="96" spans="1:3" ht="18.75">
      <c r="A96" s="11" t="s">
        <v>57</v>
      </c>
      <c r="B96" s="29" t="s">
        <v>69</v>
      </c>
      <c r="C96" s="23"/>
    </row>
    <row r="97" spans="1:3" ht="18.75">
      <c r="A97" s="11" t="s">
        <v>58</v>
      </c>
      <c r="B97" s="29" t="s">
        <v>70</v>
      </c>
      <c r="C97" s="23"/>
    </row>
    <row r="98" spans="1:3" ht="18.75">
      <c r="A98" s="26">
        <v>8</v>
      </c>
      <c r="B98" s="27" t="s">
        <v>59</v>
      </c>
      <c r="C98" s="23"/>
    </row>
    <row r="99" spans="1:3" ht="18.75">
      <c r="A99" s="11" t="s">
        <v>60</v>
      </c>
      <c r="B99" s="29" t="s">
        <v>69</v>
      </c>
      <c r="C99" s="23"/>
    </row>
    <row r="100" spans="1:3" ht="18.75">
      <c r="A100" s="11" t="s">
        <v>61</v>
      </c>
      <c r="B100" s="29" t="s">
        <v>70</v>
      </c>
      <c r="C100" s="23"/>
    </row>
    <row r="101" spans="1:3" ht="18.75">
      <c r="A101" s="26">
        <v>9</v>
      </c>
      <c r="B101" s="27" t="s">
        <v>62</v>
      </c>
      <c r="C101" s="23"/>
    </row>
    <row r="102" spans="1:3" ht="18.75">
      <c r="A102" s="11" t="s">
        <v>63</v>
      </c>
      <c r="B102" s="29" t="s">
        <v>69</v>
      </c>
      <c r="C102" s="23"/>
    </row>
    <row r="103" spans="1:3" ht="18.75">
      <c r="A103" s="11" t="s">
        <v>64</v>
      </c>
      <c r="B103" s="29" t="s">
        <v>70</v>
      </c>
      <c r="C103" s="23"/>
    </row>
    <row r="104" spans="1:3" ht="18.75">
      <c r="A104" s="26">
        <v>10</v>
      </c>
      <c r="B104" s="27" t="s">
        <v>65</v>
      </c>
      <c r="C104" s="23"/>
    </row>
    <row r="105" spans="1:3" ht="18.75">
      <c r="A105" s="11" t="s">
        <v>66</v>
      </c>
      <c r="B105" s="29" t="s">
        <v>69</v>
      </c>
      <c r="C105" s="23"/>
    </row>
    <row r="106" spans="1:3" ht="18.75">
      <c r="A106" s="11" t="s">
        <v>67</v>
      </c>
      <c r="B106" s="29" t="s">
        <v>70</v>
      </c>
      <c r="C106" s="23"/>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67"/>
  <sheetViews>
    <sheetView zoomScalePageLayoutView="0" workbookViewId="0" topLeftCell="A150">
      <selection activeCell="A15" sqref="A15:F162"/>
    </sheetView>
  </sheetViews>
  <sheetFormatPr defaultColWidth="9.00390625" defaultRowHeight="14.25"/>
  <cols>
    <col min="1" max="1" width="4.375" style="38" customWidth="1"/>
    <col min="2" max="2" width="40.50390625" style="53" customWidth="1"/>
    <col min="3" max="3" width="7.75390625" style="53" customWidth="1"/>
    <col min="4" max="4" width="9.50390625" style="53" customWidth="1"/>
    <col min="5" max="5" width="12.625" style="53" customWidth="1"/>
    <col min="6" max="6" width="21.00390625" style="53" customWidth="1"/>
    <col min="7" max="7" width="9.00390625" style="53" customWidth="1"/>
    <col min="8" max="8" width="9.125" style="51" customWidth="1"/>
    <col min="9" max="16384" width="9.00390625" style="51" customWidth="1"/>
  </cols>
  <sheetData>
    <row r="1" spans="1:8" ht="36" customHeight="1">
      <c r="A1" s="120" t="s">
        <v>102</v>
      </c>
      <c r="B1" s="120"/>
      <c r="C1" s="120"/>
      <c r="D1" s="120"/>
      <c r="E1" s="120"/>
      <c r="F1" s="120"/>
      <c r="G1" s="71"/>
      <c r="H1" s="71"/>
    </row>
    <row r="2" spans="1:8" ht="16.5">
      <c r="A2" s="124" t="s">
        <v>136</v>
      </c>
      <c r="B2" s="125"/>
      <c r="C2" s="128" t="s">
        <v>76</v>
      </c>
      <c r="D2" s="128"/>
      <c r="E2" s="128"/>
      <c r="F2" s="128"/>
      <c r="G2" s="49"/>
      <c r="H2" s="49"/>
    </row>
    <row r="3" spans="1:8" ht="18.75">
      <c r="A3" s="124" t="s">
        <v>104</v>
      </c>
      <c r="B3" s="125"/>
      <c r="C3" s="129" t="s">
        <v>77</v>
      </c>
      <c r="D3" s="129"/>
      <c r="E3" s="129"/>
      <c r="F3" s="129"/>
      <c r="G3" s="49"/>
      <c r="H3" s="49"/>
    </row>
    <row r="4" spans="1:8" ht="9.75" customHeight="1">
      <c r="A4" s="87"/>
      <c r="B4" s="48"/>
      <c r="C4" s="130"/>
      <c r="D4" s="130"/>
      <c r="E4" s="130"/>
      <c r="F4" s="130"/>
      <c r="G4" s="49"/>
      <c r="H4" s="49"/>
    </row>
    <row r="5" spans="1:8" ht="18.75">
      <c r="A5" s="87"/>
      <c r="B5" s="48"/>
      <c r="C5" s="131" t="s">
        <v>153</v>
      </c>
      <c r="D5" s="131"/>
      <c r="E5" s="131"/>
      <c r="F5" s="131"/>
      <c r="G5" s="49"/>
      <c r="H5" s="49"/>
    </row>
    <row r="6" spans="1:8" ht="30" customHeight="1">
      <c r="A6" s="123" t="s">
        <v>154</v>
      </c>
      <c r="B6" s="123"/>
      <c r="C6" s="123"/>
      <c r="D6" s="123"/>
      <c r="E6" s="123"/>
      <c r="F6" s="123"/>
      <c r="G6" s="49"/>
      <c r="H6" s="49"/>
    </row>
    <row r="7" spans="1:8" ht="15.75">
      <c r="A7" s="122" t="s">
        <v>78</v>
      </c>
      <c r="B7" s="122"/>
      <c r="C7" s="122"/>
      <c r="D7" s="122"/>
      <c r="E7" s="122"/>
      <c r="F7" s="122"/>
      <c r="G7" s="49"/>
      <c r="H7" s="49"/>
    </row>
    <row r="8" spans="1:8" ht="15.75">
      <c r="A8" s="122" t="s">
        <v>79</v>
      </c>
      <c r="B8" s="122"/>
      <c r="C8" s="122"/>
      <c r="D8" s="122"/>
      <c r="E8" s="122"/>
      <c r="F8" s="122"/>
      <c r="G8" s="49"/>
      <c r="H8" s="49"/>
    </row>
    <row r="9" spans="1:8" ht="37.5" customHeight="1">
      <c r="A9" s="132" t="s">
        <v>80</v>
      </c>
      <c r="B9" s="133"/>
      <c r="C9" s="133"/>
      <c r="D9" s="133"/>
      <c r="E9" s="133"/>
      <c r="F9" s="133"/>
      <c r="G9" s="49"/>
      <c r="H9" s="49"/>
    </row>
    <row r="10" spans="1:8" ht="52.5" customHeight="1">
      <c r="A10" s="134" t="s">
        <v>111</v>
      </c>
      <c r="B10" s="135"/>
      <c r="C10" s="135"/>
      <c r="D10" s="135"/>
      <c r="E10" s="135"/>
      <c r="F10" s="135"/>
      <c r="G10" s="49"/>
      <c r="H10" s="49"/>
    </row>
    <row r="11" spans="1:8" ht="16.5">
      <c r="A11" s="132" t="s">
        <v>147</v>
      </c>
      <c r="B11" s="132"/>
      <c r="C11" s="132"/>
      <c r="D11" s="132"/>
      <c r="E11" s="132"/>
      <c r="F11" s="132"/>
      <c r="G11" s="49"/>
      <c r="H11" s="49"/>
    </row>
    <row r="12" spans="1:8" ht="21.75" customHeight="1">
      <c r="A12" s="88"/>
      <c r="B12" s="54"/>
      <c r="C12" s="54"/>
      <c r="D12" s="54"/>
      <c r="E12" s="127" t="s">
        <v>81</v>
      </c>
      <c r="F12" s="127"/>
      <c r="G12" s="54"/>
      <c r="H12" s="49"/>
    </row>
    <row r="13" spans="1:8" s="74" customFormat="1" ht="63" customHeight="1">
      <c r="A13" s="89" t="s">
        <v>3</v>
      </c>
      <c r="B13" s="73" t="s">
        <v>4</v>
      </c>
      <c r="C13" s="72" t="s">
        <v>82</v>
      </c>
      <c r="D13" s="72" t="s">
        <v>155</v>
      </c>
      <c r="E13" s="72" t="s">
        <v>83</v>
      </c>
      <c r="F13" s="72" t="s">
        <v>156</v>
      </c>
      <c r="G13" s="54"/>
      <c r="H13" s="54"/>
    </row>
    <row r="14" spans="1:8" ht="15.75">
      <c r="A14" s="86">
        <v>1</v>
      </c>
      <c r="B14" s="86">
        <v>2</v>
      </c>
      <c r="C14" s="86">
        <v>3</v>
      </c>
      <c r="D14" s="86">
        <v>4</v>
      </c>
      <c r="E14" s="86">
        <v>5</v>
      </c>
      <c r="F14" s="86">
        <v>6</v>
      </c>
      <c r="G14" s="49"/>
      <c r="H14" s="49"/>
    </row>
    <row r="15" spans="1:8" ht="15.75">
      <c r="A15" s="42" t="s">
        <v>9</v>
      </c>
      <c r="B15" s="58" t="s">
        <v>10</v>
      </c>
      <c r="C15" s="105">
        <f>C16</f>
        <v>157.5</v>
      </c>
      <c r="D15" s="109">
        <f>D16</f>
        <v>0</v>
      </c>
      <c r="E15" s="67">
        <f>D15/C15*100</f>
        <v>0</v>
      </c>
      <c r="F15" s="90">
        <f>D15/63.55*100</f>
        <v>0</v>
      </c>
      <c r="G15" s="49"/>
      <c r="H15" s="49"/>
    </row>
    <row r="16" spans="1:8" ht="15.75">
      <c r="A16" s="42" t="s">
        <v>11</v>
      </c>
      <c r="B16" s="58" t="s">
        <v>12</v>
      </c>
      <c r="C16" s="75">
        <v>157.5</v>
      </c>
      <c r="D16" s="60"/>
      <c r="E16" s="67">
        <f>D16/C16*100</f>
        <v>0</v>
      </c>
      <c r="F16" s="90">
        <f>D16/63.55*100</f>
        <v>0</v>
      </c>
      <c r="G16" s="49"/>
      <c r="H16" s="49"/>
    </row>
    <row r="17" spans="1:8" ht="15.75">
      <c r="A17" s="44">
        <v>1</v>
      </c>
      <c r="B17" s="61" t="s">
        <v>13</v>
      </c>
      <c r="C17" s="76"/>
      <c r="D17" s="60"/>
      <c r="E17" s="67"/>
      <c r="F17" s="60"/>
      <c r="G17" s="49"/>
      <c r="H17" s="49"/>
    </row>
    <row r="18" spans="1:8" ht="15.75">
      <c r="A18" s="44"/>
      <c r="B18" s="61" t="s">
        <v>14</v>
      </c>
      <c r="C18" s="77"/>
      <c r="D18" s="60"/>
      <c r="E18" s="67"/>
      <c r="F18" s="60"/>
      <c r="G18" s="49"/>
      <c r="H18" s="49"/>
    </row>
    <row r="19" spans="1:8" ht="15.75">
      <c r="A19" s="44"/>
      <c r="B19" s="61" t="s">
        <v>14</v>
      </c>
      <c r="C19" s="76"/>
      <c r="D19" s="60"/>
      <c r="E19" s="67"/>
      <c r="F19" s="60"/>
      <c r="G19" s="49"/>
      <c r="H19" s="49"/>
    </row>
    <row r="20" spans="1:8" ht="15.75">
      <c r="A20" s="44">
        <v>2</v>
      </c>
      <c r="B20" s="61" t="s">
        <v>15</v>
      </c>
      <c r="C20" s="76"/>
      <c r="D20" s="60"/>
      <c r="E20" s="67"/>
      <c r="F20" s="60"/>
      <c r="G20" s="49"/>
      <c r="H20" s="49"/>
    </row>
    <row r="21" spans="1:8" ht="15.75">
      <c r="A21" s="44"/>
      <c r="B21" s="61" t="s">
        <v>105</v>
      </c>
      <c r="C21" s="106">
        <f>'Bieu 2'!C11</f>
        <v>157.5</v>
      </c>
      <c r="D21" s="60">
        <f>D16</f>
        <v>0</v>
      </c>
      <c r="E21" s="67">
        <f>D21/C21*100</f>
        <v>0</v>
      </c>
      <c r="F21" s="90">
        <f>F16</f>
        <v>0</v>
      </c>
      <c r="G21" s="49"/>
      <c r="H21" s="49"/>
    </row>
    <row r="22" spans="1:8" ht="15.75">
      <c r="A22" s="44"/>
      <c r="B22" s="61" t="s">
        <v>16</v>
      </c>
      <c r="C22" s="76"/>
      <c r="D22" s="60"/>
      <c r="E22" s="60"/>
      <c r="F22" s="60"/>
      <c r="G22" s="49"/>
      <c r="H22" s="49"/>
    </row>
    <row r="23" spans="1:8" ht="15.75">
      <c r="A23" s="42" t="s">
        <v>17</v>
      </c>
      <c r="B23" s="58" t="s">
        <v>18</v>
      </c>
      <c r="C23" s="76"/>
      <c r="D23" s="60"/>
      <c r="E23" s="60"/>
      <c r="F23" s="60"/>
      <c r="G23" s="49"/>
      <c r="H23" s="49"/>
    </row>
    <row r="24" spans="1:8" ht="15.75">
      <c r="A24" s="43">
        <v>1</v>
      </c>
      <c r="B24" s="64" t="s">
        <v>19</v>
      </c>
      <c r="C24" s="102">
        <f>C25</f>
        <v>157.5</v>
      </c>
      <c r="D24" s="102"/>
      <c r="E24" s="67"/>
      <c r="F24" s="60"/>
      <c r="G24" s="49"/>
      <c r="H24" s="49"/>
    </row>
    <row r="25" spans="1:8" ht="15.75">
      <c r="A25" s="44" t="s">
        <v>20</v>
      </c>
      <c r="B25" s="61" t="s">
        <v>21</v>
      </c>
      <c r="C25" s="75">
        <f>SUM(C26:C30)</f>
        <v>157.5</v>
      </c>
      <c r="D25" s="75"/>
      <c r="E25" s="67"/>
      <c r="F25" s="60"/>
      <c r="G25" s="49"/>
      <c r="H25" s="49"/>
    </row>
    <row r="26" spans="1:8" ht="15.75" customHeight="1">
      <c r="A26" s="44"/>
      <c r="B26" s="91" t="s">
        <v>113</v>
      </c>
      <c r="C26" s="100">
        <v>63</v>
      </c>
      <c r="D26" s="60"/>
      <c r="E26" s="67"/>
      <c r="F26" s="60"/>
      <c r="G26" s="49"/>
      <c r="H26" s="49"/>
    </row>
    <row r="27" spans="1:8" ht="15.75" hidden="1">
      <c r="A27" s="44"/>
      <c r="B27" s="91" t="s">
        <v>114</v>
      </c>
      <c r="C27" s="100"/>
      <c r="D27" s="60"/>
      <c r="E27" s="67" t="e">
        <f>D27/C27*100</f>
        <v>#DIV/0!</v>
      </c>
      <c r="F27" s="60">
        <f>D27/60*100</f>
        <v>0</v>
      </c>
      <c r="G27" s="49"/>
      <c r="H27" s="49"/>
    </row>
    <row r="28" spans="1:8" ht="15.75" hidden="1">
      <c r="A28" s="44"/>
      <c r="B28" s="91" t="s">
        <v>115</v>
      </c>
      <c r="C28" s="100"/>
      <c r="D28" s="60"/>
      <c r="E28" s="67"/>
      <c r="F28" s="60">
        <f>D28/45*100</f>
        <v>0</v>
      </c>
      <c r="G28" s="49"/>
      <c r="H28" s="49"/>
    </row>
    <row r="29" spans="1:8" ht="15.75">
      <c r="A29" s="44"/>
      <c r="B29" s="91" t="s">
        <v>151</v>
      </c>
      <c r="C29" s="100">
        <v>47.25</v>
      </c>
      <c r="D29" s="60"/>
      <c r="E29" s="67"/>
      <c r="F29" s="60"/>
      <c r="G29" s="49"/>
      <c r="H29" s="49"/>
    </row>
    <row r="30" spans="1:8" ht="15.75">
      <c r="A30" s="44"/>
      <c r="B30" s="91" t="s">
        <v>150</v>
      </c>
      <c r="C30" s="100">
        <f>C29</f>
        <v>47.25</v>
      </c>
      <c r="D30" s="60"/>
      <c r="E30" s="67"/>
      <c r="F30" s="60"/>
      <c r="G30" s="49"/>
      <c r="H30" s="49"/>
    </row>
    <row r="31" spans="1:8" ht="15.75">
      <c r="A31" s="44" t="s">
        <v>22</v>
      </c>
      <c r="B31" s="61" t="s">
        <v>23</v>
      </c>
      <c r="C31" s="76"/>
      <c r="D31" s="60"/>
      <c r="E31" s="60"/>
      <c r="F31" s="60"/>
      <c r="G31" s="49"/>
      <c r="H31" s="49"/>
    </row>
    <row r="32" spans="1:8" ht="15.75">
      <c r="A32" s="43">
        <v>2</v>
      </c>
      <c r="B32" s="64" t="s">
        <v>24</v>
      </c>
      <c r="C32" s="77"/>
      <c r="D32" s="60"/>
      <c r="E32" s="60"/>
      <c r="F32" s="60"/>
      <c r="G32" s="49"/>
      <c r="H32" s="49"/>
    </row>
    <row r="33" spans="1:8" ht="15.75">
      <c r="A33" s="44" t="s">
        <v>20</v>
      </c>
      <c r="B33" s="61" t="s">
        <v>25</v>
      </c>
      <c r="C33" s="76"/>
      <c r="D33" s="60"/>
      <c r="E33" s="60"/>
      <c r="F33" s="60"/>
      <c r="G33" s="49"/>
      <c r="H33" s="49"/>
    </row>
    <row r="34" spans="1:8" ht="15.75">
      <c r="A34" s="44" t="s">
        <v>22</v>
      </c>
      <c r="B34" s="61" t="s">
        <v>26</v>
      </c>
      <c r="C34" s="77"/>
      <c r="D34" s="60"/>
      <c r="E34" s="60"/>
      <c r="F34" s="60"/>
      <c r="G34" s="49"/>
      <c r="H34" s="49"/>
    </row>
    <row r="35" spans="1:8" ht="15.75">
      <c r="A35" s="42" t="s">
        <v>27</v>
      </c>
      <c r="B35" s="58" t="s">
        <v>28</v>
      </c>
      <c r="C35" s="76"/>
      <c r="D35" s="60"/>
      <c r="E35" s="60"/>
      <c r="F35" s="60"/>
      <c r="G35" s="49"/>
      <c r="H35" s="49"/>
    </row>
    <row r="36" spans="1:8" ht="15.75">
      <c r="A36" s="43">
        <v>1</v>
      </c>
      <c r="B36" s="64" t="s">
        <v>13</v>
      </c>
      <c r="C36" s="59"/>
      <c r="D36" s="60"/>
      <c r="E36" s="60"/>
      <c r="F36" s="60"/>
      <c r="G36" s="49"/>
      <c r="H36" s="49"/>
    </row>
    <row r="37" spans="1:8" ht="15.75">
      <c r="A37" s="42"/>
      <c r="B37" s="61" t="s">
        <v>14</v>
      </c>
      <c r="C37" s="78"/>
      <c r="D37" s="60"/>
      <c r="E37" s="60"/>
      <c r="F37" s="60"/>
      <c r="G37" s="49"/>
      <c r="H37" s="49"/>
    </row>
    <row r="38" spans="1:8" ht="15.75">
      <c r="A38" s="42"/>
      <c r="B38" s="61" t="s">
        <v>14</v>
      </c>
      <c r="C38" s="79"/>
      <c r="D38" s="60"/>
      <c r="E38" s="60"/>
      <c r="F38" s="60"/>
      <c r="G38" s="49"/>
      <c r="H38" s="49"/>
    </row>
    <row r="39" spans="1:8" ht="15.75">
      <c r="A39" s="43">
        <v>2</v>
      </c>
      <c r="B39" s="61" t="s">
        <v>15</v>
      </c>
      <c r="C39" s="79"/>
      <c r="D39" s="60"/>
      <c r="E39" s="60"/>
      <c r="F39" s="60"/>
      <c r="G39" s="49"/>
      <c r="H39" s="49"/>
    </row>
    <row r="40" spans="1:8" ht="15.75">
      <c r="A40" s="42"/>
      <c r="B40" s="61" t="s">
        <v>16</v>
      </c>
      <c r="C40" s="77"/>
      <c r="D40" s="60"/>
      <c r="E40" s="60"/>
      <c r="F40" s="60"/>
      <c r="G40" s="49"/>
      <c r="H40" s="49"/>
    </row>
    <row r="41" spans="1:8" ht="15.75">
      <c r="A41" s="44"/>
      <c r="B41" s="61" t="s">
        <v>16</v>
      </c>
      <c r="C41" s="80"/>
      <c r="D41" s="60"/>
      <c r="E41" s="60"/>
      <c r="F41" s="60"/>
      <c r="G41" s="49"/>
      <c r="H41" s="49"/>
    </row>
    <row r="42" spans="1:8" ht="15.75">
      <c r="A42" s="42" t="s">
        <v>29</v>
      </c>
      <c r="B42" s="58" t="s">
        <v>30</v>
      </c>
      <c r="C42" s="80"/>
      <c r="D42" s="60"/>
      <c r="E42" s="60"/>
      <c r="F42" s="60"/>
      <c r="G42" s="49"/>
      <c r="H42" s="49"/>
    </row>
    <row r="43" spans="1:8" ht="15.75">
      <c r="A43" s="42" t="s">
        <v>11</v>
      </c>
      <c r="B43" s="58" t="s">
        <v>31</v>
      </c>
      <c r="C43" s="80"/>
      <c r="D43" s="60"/>
      <c r="E43" s="60"/>
      <c r="F43" s="60"/>
      <c r="G43" s="49"/>
      <c r="H43" s="49"/>
    </row>
    <row r="44" spans="1:8" ht="15.75">
      <c r="A44" s="42">
        <v>1</v>
      </c>
      <c r="B44" s="58" t="s">
        <v>24</v>
      </c>
      <c r="C44" s="80"/>
      <c r="D44" s="60"/>
      <c r="E44" s="60"/>
      <c r="F44" s="60"/>
      <c r="G44" s="49"/>
      <c r="H44" s="49"/>
    </row>
    <row r="45" spans="1:8" ht="15.75">
      <c r="A45" s="44" t="s">
        <v>32</v>
      </c>
      <c r="B45" s="61" t="s">
        <v>25</v>
      </c>
      <c r="C45" s="60"/>
      <c r="D45" s="60"/>
      <c r="E45" s="60"/>
      <c r="F45" s="60"/>
      <c r="G45" s="49"/>
      <c r="H45" s="49"/>
    </row>
    <row r="46" spans="1:8" ht="15.75">
      <c r="A46" s="44" t="s">
        <v>33</v>
      </c>
      <c r="B46" s="61" t="s">
        <v>26</v>
      </c>
      <c r="C46" s="60"/>
      <c r="D46" s="81"/>
      <c r="E46" s="81"/>
      <c r="F46" s="81"/>
      <c r="G46" s="82"/>
      <c r="H46" s="83"/>
    </row>
    <row r="47" spans="1:8" ht="15.75">
      <c r="A47" s="42">
        <v>2</v>
      </c>
      <c r="B47" s="58" t="s">
        <v>34</v>
      </c>
      <c r="C47" s="62"/>
      <c r="D47" s="65"/>
      <c r="E47" s="65"/>
      <c r="F47" s="65"/>
      <c r="G47" s="84"/>
      <c r="H47" s="49"/>
    </row>
    <row r="48" spans="1:8" ht="32.25" customHeight="1">
      <c r="A48" s="44" t="s">
        <v>35</v>
      </c>
      <c r="B48" s="61" t="s">
        <v>36</v>
      </c>
      <c r="C48" s="65"/>
      <c r="D48" s="60"/>
      <c r="E48" s="60"/>
      <c r="F48" s="67"/>
      <c r="G48" s="49"/>
      <c r="H48" s="49"/>
    </row>
    <row r="49" spans="1:8" ht="32.25" customHeight="1">
      <c r="A49" s="45"/>
      <c r="B49" s="68" t="s">
        <v>37</v>
      </c>
      <c r="C49" s="65"/>
      <c r="D49" s="60"/>
      <c r="E49" s="60"/>
      <c r="F49" s="65"/>
      <c r="G49" s="49"/>
      <c r="H49" s="49"/>
    </row>
    <row r="50" spans="1:6" ht="18.75">
      <c r="A50" s="45"/>
      <c r="B50" s="68" t="s">
        <v>38</v>
      </c>
      <c r="C50" s="85"/>
      <c r="D50" s="85"/>
      <c r="E50" s="85"/>
      <c r="F50" s="85"/>
    </row>
    <row r="51" spans="1:6" ht="18.75">
      <c r="A51" s="45"/>
      <c r="B51" s="68" t="s">
        <v>39</v>
      </c>
      <c r="C51" s="62"/>
      <c r="D51" s="65"/>
      <c r="E51" s="65"/>
      <c r="F51" s="65"/>
    </row>
    <row r="52" spans="1:6" ht="32.25" customHeight="1">
      <c r="A52" s="44" t="s">
        <v>40</v>
      </c>
      <c r="B52" s="61" t="s">
        <v>41</v>
      </c>
      <c r="C52" s="62"/>
      <c r="D52" s="65"/>
      <c r="E52" s="65"/>
      <c r="F52" s="65"/>
    </row>
    <row r="53" spans="1:6" ht="18.75">
      <c r="A53" s="44" t="s">
        <v>42</v>
      </c>
      <c r="B53" s="61" t="s">
        <v>43</v>
      </c>
      <c r="C53" s="62"/>
      <c r="D53" s="65"/>
      <c r="E53" s="65"/>
      <c r="F53" s="65"/>
    </row>
    <row r="54" spans="1:6" ht="32.25" customHeight="1">
      <c r="A54" s="42">
        <v>3</v>
      </c>
      <c r="B54" s="58" t="s">
        <v>44</v>
      </c>
      <c r="C54" s="62"/>
      <c r="D54" s="65"/>
      <c r="E54" s="65"/>
      <c r="F54" s="65"/>
    </row>
    <row r="55" spans="1:6" ht="18.75">
      <c r="A55" s="44" t="s">
        <v>45</v>
      </c>
      <c r="B55" s="61" t="s">
        <v>21</v>
      </c>
      <c r="C55" s="62">
        <f>SUM(C56:C71)</f>
        <v>3470.9</v>
      </c>
      <c r="D55" s="62">
        <f>SUM(D56:D70)</f>
        <v>830.3499999999999</v>
      </c>
      <c r="E55" s="94">
        <f>D55/C55*100</f>
        <v>23.92318995073324</v>
      </c>
      <c r="F55" s="94">
        <f>D55/589*100</f>
        <v>140.9762308998302</v>
      </c>
    </row>
    <row r="56" spans="1:6" ht="18.75">
      <c r="A56" s="44"/>
      <c r="B56" s="91" t="s">
        <v>117</v>
      </c>
      <c r="C56" s="92">
        <v>1725</v>
      </c>
      <c r="D56" s="93">
        <v>338.82</v>
      </c>
      <c r="E56" s="65">
        <f>D56/C56*100</f>
        <v>19.641739130434782</v>
      </c>
      <c r="F56" s="95">
        <f>D56/380*100</f>
        <v>89.16315789473684</v>
      </c>
    </row>
    <row r="57" spans="1:6" ht="18.75">
      <c r="A57" s="44"/>
      <c r="B57" s="91" t="s">
        <v>118</v>
      </c>
      <c r="C57" s="92">
        <v>504.4</v>
      </c>
      <c r="D57" s="93">
        <f>10.28+71.92+0.45+35.08</f>
        <v>117.73</v>
      </c>
      <c r="E57" s="65">
        <f aca="true" t="shared" si="0" ref="E57:E70">D57/C57*100</f>
        <v>23.340602696272803</v>
      </c>
      <c r="F57" s="95">
        <f>D57/127*100</f>
        <v>92.7007874015748</v>
      </c>
    </row>
    <row r="58" spans="1:6" ht="18.75">
      <c r="A58" s="44"/>
      <c r="B58" s="91" t="s">
        <v>119</v>
      </c>
      <c r="C58" s="92">
        <v>10.3</v>
      </c>
      <c r="D58" s="93"/>
      <c r="E58" s="65">
        <f t="shared" si="0"/>
        <v>0</v>
      </c>
      <c r="F58" s="95"/>
    </row>
    <row r="59" spans="1:6" ht="18.75">
      <c r="A59" s="44"/>
      <c r="B59" s="91" t="s">
        <v>120</v>
      </c>
      <c r="C59" s="92">
        <v>450.2</v>
      </c>
      <c r="D59" s="93">
        <v>114.49</v>
      </c>
      <c r="E59" s="65">
        <f>D59/C59*100</f>
        <v>25.43091959129276</v>
      </c>
      <c r="F59" s="95">
        <f>D59/101*100</f>
        <v>113.35643564356434</v>
      </c>
    </row>
    <row r="60" spans="1:6" ht="18.75">
      <c r="A60" s="44"/>
      <c r="B60" s="91" t="s">
        <v>134</v>
      </c>
      <c r="C60" s="92">
        <v>1.8</v>
      </c>
      <c r="D60" s="93">
        <f>39.6+0.85</f>
        <v>40.45</v>
      </c>
      <c r="E60" s="65"/>
      <c r="F60" s="95">
        <f>D60/32.9*100</f>
        <v>122.94832826747721</v>
      </c>
    </row>
    <row r="61" spans="1:6" ht="18.75">
      <c r="A61" s="44"/>
      <c r="B61" s="91" t="s">
        <v>121</v>
      </c>
      <c r="C61" s="92">
        <v>57.9</v>
      </c>
      <c r="D61" s="93">
        <f>12.8+0.03</f>
        <v>12.83</v>
      </c>
      <c r="E61" s="65">
        <f t="shared" si="0"/>
        <v>22.15889464594128</v>
      </c>
      <c r="F61" s="95">
        <f>D61/9.5*100</f>
        <v>135.05263157894737</v>
      </c>
    </row>
    <row r="62" spans="1:6" ht="18.75">
      <c r="A62" s="44"/>
      <c r="B62" s="91" t="s">
        <v>122</v>
      </c>
      <c r="C62" s="92">
        <v>94.1</v>
      </c>
      <c r="D62" s="93">
        <f>0.9+11.79+0.36</f>
        <v>13.049999999999999</v>
      </c>
      <c r="E62" s="65">
        <f t="shared" si="0"/>
        <v>13.868225292242295</v>
      </c>
      <c r="F62" s="95">
        <f>D62/7.1*100</f>
        <v>183.80281690140845</v>
      </c>
    </row>
    <row r="63" spans="1:6" ht="18.75">
      <c r="A63" s="44"/>
      <c r="B63" s="91" t="s">
        <v>123</v>
      </c>
      <c r="C63" s="92">
        <v>12.1</v>
      </c>
      <c r="D63" s="93">
        <f>0.08+1.65+1.2</f>
        <v>2.9299999999999997</v>
      </c>
      <c r="E63" s="65">
        <f t="shared" si="0"/>
        <v>24.21487603305785</v>
      </c>
      <c r="F63" s="95">
        <f>D63/2.9*100</f>
        <v>101.03448275862068</v>
      </c>
    </row>
    <row r="64" spans="1:6" ht="18.75">
      <c r="A64" s="44"/>
      <c r="B64" s="91" t="s">
        <v>124</v>
      </c>
      <c r="C64" s="92">
        <v>0.9</v>
      </c>
      <c r="D64" s="93"/>
      <c r="E64" s="65">
        <f t="shared" si="0"/>
        <v>0</v>
      </c>
      <c r="F64" s="95"/>
    </row>
    <row r="65" spans="1:6" ht="18.75">
      <c r="A65" s="44"/>
      <c r="B65" s="91" t="s">
        <v>125</v>
      </c>
      <c r="C65" s="92">
        <v>28.1</v>
      </c>
      <c r="D65" s="93">
        <f>0.56+3</f>
        <v>3.56</v>
      </c>
      <c r="E65" s="65">
        <f t="shared" si="0"/>
        <v>12.669039145907474</v>
      </c>
      <c r="F65" s="95">
        <f>D65/12.7*100</f>
        <v>28.03149606299213</v>
      </c>
    </row>
    <row r="66" spans="1:6" ht="18.75">
      <c r="A66" s="44"/>
      <c r="B66" s="91" t="s">
        <v>126</v>
      </c>
      <c r="C66" s="92">
        <v>15.5</v>
      </c>
      <c r="D66" s="93">
        <f>135.3+2.86</f>
        <v>138.16000000000003</v>
      </c>
      <c r="E66" s="65">
        <f t="shared" si="0"/>
        <v>891.3548387096777</v>
      </c>
      <c r="F66" s="95">
        <f>D66/4*100</f>
        <v>3454.0000000000005</v>
      </c>
    </row>
    <row r="67" spans="1:6" ht="18.75">
      <c r="A67" s="44"/>
      <c r="B67" s="91" t="s">
        <v>127</v>
      </c>
      <c r="C67" s="92">
        <v>273</v>
      </c>
      <c r="D67" s="93">
        <v>6.31</v>
      </c>
      <c r="E67" s="65">
        <f t="shared" si="0"/>
        <v>2.311355311355311</v>
      </c>
      <c r="F67" s="95">
        <f>D67/3.67*100</f>
        <v>171.93460490463215</v>
      </c>
    </row>
    <row r="68" spans="1:6" ht="18.75">
      <c r="A68" s="44"/>
      <c r="B68" s="91" t="s">
        <v>135</v>
      </c>
      <c r="C68" s="92">
        <v>25</v>
      </c>
      <c r="D68" s="93">
        <v>6.6</v>
      </c>
      <c r="E68" s="65">
        <f>D68/C68*100</f>
        <v>26.400000000000002</v>
      </c>
      <c r="F68" s="95">
        <f>D68</f>
        <v>6.6</v>
      </c>
    </row>
    <row r="69" spans="1:6" ht="18.75">
      <c r="A69" s="44"/>
      <c r="B69" s="91" t="s">
        <v>128</v>
      </c>
      <c r="C69" s="92">
        <v>200.9</v>
      </c>
      <c r="D69" s="93">
        <v>24.03</v>
      </c>
      <c r="E69" s="65">
        <f t="shared" si="0"/>
        <v>11.961174713787955</v>
      </c>
      <c r="F69" s="95">
        <f>D69/16.25*100</f>
        <v>147.87692307692308</v>
      </c>
    </row>
    <row r="70" spans="1:6" ht="18.75">
      <c r="A70" s="44"/>
      <c r="B70" s="91" t="s">
        <v>116</v>
      </c>
      <c r="C70" s="92">
        <v>71.7</v>
      </c>
      <c r="D70" s="93">
        <f>0.21+2.7+8.48</f>
        <v>11.39</v>
      </c>
      <c r="E70" s="65">
        <f t="shared" si="0"/>
        <v>15.88563458856346</v>
      </c>
      <c r="F70" s="95">
        <f>D70/19.51</f>
        <v>0.5838031778575089</v>
      </c>
    </row>
    <row r="71" spans="1:6" ht="18.75">
      <c r="A71" s="44"/>
      <c r="B71" s="110" t="s">
        <v>141</v>
      </c>
      <c r="C71" s="92"/>
      <c r="D71" s="111"/>
      <c r="E71" s="65"/>
      <c r="F71" s="112"/>
    </row>
    <row r="72" spans="1:6" ht="18.75">
      <c r="A72" s="44" t="s">
        <v>46</v>
      </c>
      <c r="B72" s="61" t="s">
        <v>43</v>
      </c>
      <c r="C72" s="113">
        <f>SUM(C73:C79)</f>
        <v>876.3</v>
      </c>
      <c r="D72" s="62">
        <f>SUM(D73:D79)</f>
        <v>71.86999999999999</v>
      </c>
      <c r="E72" s="65">
        <f>D72/C72*100</f>
        <v>8.201529156681502</v>
      </c>
      <c r="F72" s="65">
        <f>D72/398*100</f>
        <v>18.057788944723615</v>
      </c>
    </row>
    <row r="73" spans="1:6" ht="18.75">
      <c r="A73" s="44"/>
      <c r="B73" s="91" t="s">
        <v>129</v>
      </c>
      <c r="C73" s="92">
        <v>4.5</v>
      </c>
      <c r="D73" s="65">
        <f>1.5+0.74</f>
        <v>2.24</v>
      </c>
      <c r="E73" s="65">
        <f>D73/C73*100</f>
        <v>49.77777777777778</v>
      </c>
      <c r="F73" s="65">
        <f>D73/1.74*100</f>
        <v>128.73563218390808</v>
      </c>
    </row>
    <row r="74" spans="1:6" ht="18.75">
      <c r="A74" s="44"/>
      <c r="B74" s="91" t="s">
        <v>130</v>
      </c>
      <c r="C74" s="92">
        <v>738.5</v>
      </c>
      <c r="D74" s="96">
        <v>69.63</v>
      </c>
      <c r="E74" s="65">
        <f>D74/C74*100</f>
        <v>9.428571428571427</v>
      </c>
      <c r="F74" s="65">
        <f>D74/67*100</f>
        <v>103.92537313432835</v>
      </c>
    </row>
    <row r="75" spans="1:6" ht="18.75">
      <c r="A75" s="44"/>
      <c r="B75" s="91" t="s">
        <v>132</v>
      </c>
      <c r="C75" s="92"/>
      <c r="D75" s="65"/>
      <c r="E75" s="65"/>
      <c r="F75" s="65">
        <f>D75/398*100</f>
        <v>0</v>
      </c>
    </row>
    <row r="76" spans="1:6" ht="18.75">
      <c r="A76" s="44"/>
      <c r="B76" s="91" t="s">
        <v>133</v>
      </c>
      <c r="C76" s="92">
        <v>30</v>
      </c>
      <c r="D76" s="65"/>
      <c r="E76" s="65"/>
      <c r="F76" s="65">
        <f>D76/52.56*100</f>
        <v>0</v>
      </c>
    </row>
    <row r="77" spans="1:6" ht="18.75">
      <c r="A77" s="44"/>
      <c r="B77" s="91" t="s">
        <v>131</v>
      </c>
      <c r="C77" s="92">
        <v>9.9</v>
      </c>
      <c r="D77" s="65"/>
      <c r="E77" s="65">
        <f>D77/C77*100</f>
        <v>0</v>
      </c>
      <c r="F77" s="65">
        <f>D77/398*100</f>
        <v>0</v>
      </c>
    </row>
    <row r="78" spans="1:6" ht="18.75">
      <c r="A78" s="44"/>
      <c r="B78" s="91" t="s">
        <v>116</v>
      </c>
      <c r="C78" s="92">
        <v>63.4</v>
      </c>
      <c r="D78" s="65"/>
      <c r="E78" s="65">
        <f>D78/C78*100</f>
        <v>0</v>
      </c>
      <c r="F78" s="65">
        <f>D78/73*100</f>
        <v>0</v>
      </c>
    </row>
    <row r="79" spans="1:6" ht="18.75">
      <c r="A79" s="44"/>
      <c r="B79" s="91" t="s">
        <v>152</v>
      </c>
      <c r="C79" s="92">
        <v>30</v>
      </c>
      <c r="D79" s="65"/>
      <c r="E79" s="65"/>
      <c r="F79" s="65">
        <f>D79/398*100</f>
        <v>0</v>
      </c>
    </row>
    <row r="80" spans="1:6" ht="18.75">
      <c r="A80" s="42">
        <v>4</v>
      </c>
      <c r="B80" s="58" t="s">
        <v>47</v>
      </c>
      <c r="C80" s="62"/>
      <c r="D80" s="65"/>
      <c r="E80" s="65"/>
      <c r="F80" s="65"/>
    </row>
    <row r="81" spans="1:6" ht="18.75">
      <c r="A81" s="44" t="s">
        <v>48</v>
      </c>
      <c r="B81" s="61" t="s">
        <v>21</v>
      </c>
      <c r="C81" s="62"/>
      <c r="D81" s="65"/>
      <c r="E81" s="65"/>
      <c r="F81" s="65"/>
    </row>
    <row r="82" spans="1:6" ht="18.75">
      <c r="A82" s="44" t="s">
        <v>49</v>
      </c>
      <c r="B82" s="61" t="s">
        <v>43</v>
      </c>
      <c r="C82" s="62"/>
      <c r="D82" s="65"/>
      <c r="E82" s="65"/>
      <c r="F82" s="65"/>
    </row>
    <row r="83" spans="1:6" ht="18.75">
      <c r="A83" s="42">
        <v>5</v>
      </c>
      <c r="B83" s="58" t="s">
        <v>50</v>
      </c>
      <c r="C83" s="62"/>
      <c r="D83" s="65"/>
      <c r="E83" s="65"/>
      <c r="F83" s="65"/>
    </row>
    <row r="84" spans="1:6" ht="18.75">
      <c r="A84" s="44" t="s">
        <v>51</v>
      </c>
      <c r="B84" s="61" t="s">
        <v>21</v>
      </c>
      <c r="C84" s="62"/>
      <c r="D84" s="65"/>
      <c r="E84" s="65"/>
      <c r="F84" s="65"/>
    </row>
    <row r="85" spans="1:6" ht="18.75">
      <c r="A85" s="44" t="s">
        <v>52</v>
      </c>
      <c r="B85" s="61" t="s">
        <v>43</v>
      </c>
      <c r="C85" s="62"/>
      <c r="D85" s="65"/>
      <c r="E85" s="65"/>
      <c r="F85" s="65"/>
    </row>
    <row r="86" spans="1:6" ht="18.75">
      <c r="A86" s="42">
        <v>6</v>
      </c>
      <c r="B86" s="58" t="s">
        <v>53</v>
      </c>
      <c r="C86" s="62"/>
      <c r="D86" s="65"/>
      <c r="E86" s="65"/>
      <c r="F86" s="65"/>
    </row>
    <row r="87" spans="1:6" ht="18.75">
      <c r="A87" s="44" t="s">
        <v>54</v>
      </c>
      <c r="B87" s="61" t="s">
        <v>21</v>
      </c>
      <c r="C87" s="62"/>
      <c r="D87" s="65"/>
      <c r="E87" s="65"/>
      <c r="F87" s="65"/>
    </row>
    <row r="88" spans="1:6" ht="18.75">
      <c r="A88" s="44" t="s">
        <v>55</v>
      </c>
      <c r="B88" s="61" t="s">
        <v>43</v>
      </c>
      <c r="C88" s="62"/>
      <c r="D88" s="65"/>
      <c r="E88" s="65"/>
      <c r="F88" s="65"/>
    </row>
    <row r="89" spans="1:6" ht="18.75">
      <c r="A89" s="42">
        <v>7</v>
      </c>
      <c r="B89" s="58" t="s">
        <v>56</v>
      </c>
      <c r="C89" s="62"/>
      <c r="D89" s="65"/>
      <c r="E89" s="65"/>
      <c r="F89" s="65"/>
    </row>
    <row r="90" spans="1:6" ht="18.75">
      <c r="A90" s="44" t="s">
        <v>57</v>
      </c>
      <c r="B90" s="61" t="s">
        <v>21</v>
      </c>
      <c r="C90" s="62"/>
      <c r="D90" s="65"/>
      <c r="E90" s="65"/>
      <c r="F90" s="65"/>
    </row>
    <row r="91" spans="1:6" ht="18.75">
      <c r="A91" s="44" t="s">
        <v>58</v>
      </c>
      <c r="B91" s="61" t="s">
        <v>43</v>
      </c>
      <c r="C91" s="62"/>
      <c r="D91" s="65"/>
      <c r="E91" s="65"/>
      <c r="F91" s="65"/>
    </row>
    <row r="92" spans="1:6" ht="18.75">
      <c r="A92" s="42">
        <v>8</v>
      </c>
      <c r="B92" s="58" t="s">
        <v>59</v>
      </c>
      <c r="C92" s="62"/>
      <c r="D92" s="65"/>
      <c r="E92" s="65"/>
      <c r="F92" s="65"/>
    </row>
    <row r="93" spans="1:6" ht="18.75">
      <c r="A93" s="44" t="s">
        <v>60</v>
      </c>
      <c r="B93" s="61" t="s">
        <v>21</v>
      </c>
      <c r="C93" s="62"/>
      <c r="D93" s="65"/>
      <c r="E93" s="65"/>
      <c r="F93" s="65"/>
    </row>
    <row r="94" spans="1:6" ht="18.75">
      <c r="A94" s="44" t="s">
        <v>61</v>
      </c>
      <c r="B94" s="61" t="s">
        <v>43</v>
      </c>
      <c r="C94" s="62"/>
      <c r="D94" s="65"/>
      <c r="E94" s="65"/>
      <c r="F94" s="65"/>
    </row>
    <row r="95" spans="1:6" ht="32.25" customHeight="1">
      <c r="A95" s="42">
        <v>9</v>
      </c>
      <c r="B95" s="58" t="s">
        <v>62</v>
      </c>
      <c r="C95" s="62"/>
      <c r="D95" s="65"/>
      <c r="E95" s="65"/>
      <c r="F95" s="65"/>
    </row>
    <row r="96" spans="1:6" ht="18.75">
      <c r="A96" s="44" t="s">
        <v>63</v>
      </c>
      <c r="B96" s="61" t="s">
        <v>21</v>
      </c>
      <c r="C96" s="62"/>
      <c r="D96" s="65"/>
      <c r="E96" s="65"/>
      <c r="F96" s="65"/>
    </row>
    <row r="97" spans="1:6" ht="18.75">
      <c r="A97" s="44" t="s">
        <v>64</v>
      </c>
      <c r="B97" s="61" t="s">
        <v>43</v>
      </c>
      <c r="C97" s="62"/>
      <c r="D97" s="65"/>
      <c r="E97" s="65"/>
      <c r="F97" s="65"/>
    </row>
    <row r="98" spans="1:6" ht="18.75">
      <c r="A98" s="42">
        <v>10</v>
      </c>
      <c r="B98" s="58" t="s">
        <v>65</v>
      </c>
      <c r="C98" s="62"/>
      <c r="D98" s="65"/>
      <c r="E98" s="65"/>
      <c r="F98" s="65"/>
    </row>
    <row r="99" spans="1:6" ht="18.75">
      <c r="A99" s="44" t="s">
        <v>66</v>
      </c>
      <c r="B99" s="61" t="s">
        <v>21</v>
      </c>
      <c r="C99" s="62"/>
      <c r="D99" s="65"/>
      <c r="E99" s="65"/>
      <c r="F99" s="65"/>
    </row>
    <row r="100" spans="1:6" ht="18.75">
      <c r="A100" s="44" t="s">
        <v>67</v>
      </c>
      <c r="B100" s="61" t="s">
        <v>43</v>
      </c>
      <c r="C100" s="62"/>
      <c r="D100" s="65"/>
      <c r="E100" s="65"/>
      <c r="F100" s="65"/>
    </row>
    <row r="101" spans="1:6" ht="18.75">
      <c r="A101" s="42" t="s">
        <v>17</v>
      </c>
      <c r="B101" s="58" t="s">
        <v>68</v>
      </c>
      <c r="C101" s="62"/>
      <c r="D101" s="65"/>
      <c r="E101" s="65"/>
      <c r="F101" s="65"/>
    </row>
    <row r="102" spans="1:6" ht="18.75">
      <c r="A102" s="42">
        <v>1</v>
      </c>
      <c r="B102" s="58" t="s">
        <v>24</v>
      </c>
      <c r="C102" s="62"/>
      <c r="D102" s="65"/>
      <c r="E102" s="65"/>
      <c r="F102" s="65"/>
    </row>
    <row r="103" spans="1:6" ht="18.75">
      <c r="A103" s="44" t="s">
        <v>32</v>
      </c>
      <c r="B103" s="61" t="s">
        <v>69</v>
      </c>
      <c r="C103" s="62"/>
      <c r="D103" s="65"/>
      <c r="E103" s="65"/>
      <c r="F103" s="65"/>
    </row>
    <row r="104" spans="1:6" ht="18.75">
      <c r="A104" s="44" t="s">
        <v>33</v>
      </c>
      <c r="B104" s="61" t="s">
        <v>70</v>
      </c>
      <c r="C104" s="62"/>
      <c r="D104" s="65"/>
      <c r="E104" s="65"/>
      <c r="F104" s="65"/>
    </row>
    <row r="105" spans="1:6" ht="18.75">
      <c r="A105" s="42">
        <v>2</v>
      </c>
      <c r="B105" s="58" t="s">
        <v>34</v>
      </c>
      <c r="C105" s="62"/>
      <c r="D105" s="65"/>
      <c r="E105" s="65"/>
      <c r="F105" s="65"/>
    </row>
    <row r="106" spans="1:6" ht="18.75">
      <c r="A106" s="44" t="s">
        <v>35</v>
      </c>
      <c r="B106" s="61" t="s">
        <v>69</v>
      </c>
      <c r="C106" s="62"/>
      <c r="D106" s="65"/>
      <c r="E106" s="65"/>
      <c r="F106" s="65"/>
    </row>
    <row r="107" spans="1:6" ht="18.75">
      <c r="A107" s="44" t="s">
        <v>40</v>
      </c>
      <c r="B107" s="61" t="s">
        <v>70</v>
      </c>
      <c r="C107" s="62"/>
      <c r="D107" s="65"/>
      <c r="E107" s="65"/>
      <c r="F107" s="65"/>
    </row>
    <row r="108" spans="1:6" ht="32.25" customHeight="1">
      <c r="A108" s="42">
        <v>3</v>
      </c>
      <c r="B108" s="58" t="s">
        <v>44</v>
      </c>
      <c r="C108" s="62"/>
      <c r="D108" s="65"/>
      <c r="E108" s="65"/>
      <c r="F108" s="65"/>
    </row>
    <row r="109" spans="1:6" ht="18.75">
      <c r="A109" s="44" t="s">
        <v>45</v>
      </c>
      <c r="B109" s="61" t="s">
        <v>69</v>
      </c>
      <c r="C109" s="62"/>
      <c r="D109" s="65"/>
      <c r="E109" s="65"/>
      <c r="F109" s="65"/>
    </row>
    <row r="110" spans="1:6" ht="18.75">
      <c r="A110" s="44" t="s">
        <v>46</v>
      </c>
      <c r="B110" s="61" t="s">
        <v>70</v>
      </c>
      <c r="C110" s="62"/>
      <c r="D110" s="65"/>
      <c r="E110" s="65"/>
      <c r="F110" s="65"/>
    </row>
    <row r="111" spans="1:6" ht="18.75">
      <c r="A111" s="42">
        <v>4</v>
      </c>
      <c r="B111" s="58" t="s">
        <v>47</v>
      </c>
      <c r="C111" s="62"/>
      <c r="D111" s="65"/>
      <c r="E111" s="65"/>
      <c r="F111" s="65"/>
    </row>
    <row r="112" spans="1:6" ht="18.75">
      <c r="A112" s="44" t="s">
        <v>48</v>
      </c>
      <c r="B112" s="61" t="s">
        <v>69</v>
      </c>
      <c r="C112" s="62"/>
      <c r="D112" s="65"/>
      <c r="E112" s="65"/>
      <c r="F112" s="65"/>
    </row>
    <row r="113" spans="1:6" ht="18.75">
      <c r="A113" s="44" t="s">
        <v>49</v>
      </c>
      <c r="B113" s="61" t="s">
        <v>70</v>
      </c>
      <c r="C113" s="62"/>
      <c r="D113" s="65"/>
      <c r="E113" s="65"/>
      <c r="F113" s="65"/>
    </row>
    <row r="114" spans="1:6" ht="18.75">
      <c r="A114" s="42">
        <v>5</v>
      </c>
      <c r="B114" s="58" t="s">
        <v>50</v>
      </c>
      <c r="C114" s="62"/>
      <c r="D114" s="65"/>
      <c r="E114" s="65"/>
      <c r="F114" s="65"/>
    </row>
    <row r="115" spans="1:6" ht="18.75">
      <c r="A115" s="44" t="s">
        <v>51</v>
      </c>
      <c r="B115" s="61" t="s">
        <v>69</v>
      </c>
      <c r="C115" s="62"/>
      <c r="D115" s="65"/>
      <c r="E115" s="65"/>
      <c r="F115" s="65"/>
    </row>
    <row r="116" spans="1:6" ht="18.75">
      <c r="A116" s="44" t="s">
        <v>40</v>
      </c>
      <c r="B116" s="61" t="s">
        <v>70</v>
      </c>
      <c r="C116" s="62"/>
      <c r="D116" s="65"/>
      <c r="E116" s="65"/>
      <c r="F116" s="65"/>
    </row>
    <row r="117" spans="1:6" ht="18.75">
      <c r="A117" s="42">
        <v>6</v>
      </c>
      <c r="B117" s="58" t="s">
        <v>53</v>
      </c>
      <c r="C117" s="62"/>
      <c r="D117" s="65"/>
      <c r="E117" s="65"/>
      <c r="F117" s="65"/>
    </row>
    <row r="118" spans="1:6" ht="18.75">
      <c r="A118" s="44" t="s">
        <v>54</v>
      </c>
      <c r="B118" s="61" t="s">
        <v>69</v>
      </c>
      <c r="C118" s="62"/>
      <c r="D118" s="65"/>
      <c r="E118" s="65"/>
      <c r="F118" s="65"/>
    </row>
    <row r="119" spans="1:6" ht="18.75">
      <c r="A119" s="44" t="s">
        <v>55</v>
      </c>
      <c r="B119" s="61" t="s">
        <v>70</v>
      </c>
      <c r="C119" s="62"/>
      <c r="D119" s="65"/>
      <c r="E119" s="65"/>
      <c r="F119" s="65"/>
    </row>
    <row r="120" spans="1:6" ht="18.75">
      <c r="A120" s="42">
        <v>7</v>
      </c>
      <c r="B120" s="58" t="s">
        <v>56</v>
      </c>
      <c r="C120" s="62"/>
      <c r="D120" s="65"/>
      <c r="E120" s="65"/>
      <c r="F120" s="65"/>
    </row>
    <row r="121" spans="1:6" ht="18.75">
      <c r="A121" s="44" t="s">
        <v>57</v>
      </c>
      <c r="B121" s="61" t="s">
        <v>69</v>
      </c>
      <c r="C121" s="62"/>
      <c r="D121" s="65"/>
      <c r="E121" s="65"/>
      <c r="F121" s="65"/>
    </row>
    <row r="122" spans="1:6" ht="18.75">
      <c r="A122" s="44" t="s">
        <v>58</v>
      </c>
      <c r="B122" s="61" t="s">
        <v>70</v>
      </c>
      <c r="C122" s="62"/>
      <c r="D122" s="65"/>
      <c r="E122" s="65"/>
      <c r="F122" s="65"/>
    </row>
    <row r="123" spans="1:6" ht="18.75">
      <c r="A123" s="42">
        <v>8</v>
      </c>
      <c r="B123" s="58" t="s">
        <v>59</v>
      </c>
      <c r="C123" s="62"/>
      <c r="D123" s="65"/>
      <c r="E123" s="65"/>
      <c r="F123" s="65"/>
    </row>
    <row r="124" spans="1:6" ht="18.75">
      <c r="A124" s="44" t="s">
        <v>60</v>
      </c>
      <c r="B124" s="61" t="s">
        <v>69</v>
      </c>
      <c r="C124" s="62"/>
      <c r="D124" s="65"/>
      <c r="E124" s="65"/>
      <c r="F124" s="65"/>
    </row>
    <row r="125" spans="1:6" ht="18.75">
      <c r="A125" s="44" t="s">
        <v>61</v>
      </c>
      <c r="B125" s="61" t="s">
        <v>70</v>
      </c>
      <c r="C125" s="62"/>
      <c r="D125" s="65"/>
      <c r="E125" s="65"/>
      <c r="F125" s="65"/>
    </row>
    <row r="126" spans="1:6" ht="32.25" customHeight="1">
      <c r="A126" s="42">
        <v>9</v>
      </c>
      <c r="B126" s="58" t="s">
        <v>62</v>
      </c>
      <c r="C126" s="62"/>
      <c r="D126" s="65"/>
      <c r="E126" s="65"/>
      <c r="F126" s="65"/>
    </row>
    <row r="127" spans="1:6" ht="18.75">
      <c r="A127" s="44" t="s">
        <v>63</v>
      </c>
      <c r="B127" s="61" t="s">
        <v>69</v>
      </c>
      <c r="C127" s="62"/>
      <c r="D127" s="65"/>
      <c r="E127" s="65"/>
      <c r="F127" s="65"/>
    </row>
    <row r="128" spans="1:6" ht="18.75">
      <c r="A128" s="44" t="s">
        <v>64</v>
      </c>
      <c r="B128" s="61" t="s">
        <v>70</v>
      </c>
      <c r="C128" s="62"/>
      <c r="D128" s="65"/>
      <c r="E128" s="65"/>
      <c r="F128" s="65"/>
    </row>
    <row r="129" spans="1:6" ht="18.75">
      <c r="A129" s="42">
        <v>10</v>
      </c>
      <c r="B129" s="58" t="s">
        <v>65</v>
      </c>
      <c r="C129" s="62"/>
      <c r="D129" s="65"/>
      <c r="E129" s="65"/>
      <c r="F129" s="65"/>
    </row>
    <row r="130" spans="1:6" ht="18.75">
      <c r="A130" s="44" t="s">
        <v>66</v>
      </c>
      <c r="B130" s="61" t="s">
        <v>69</v>
      </c>
      <c r="C130" s="62"/>
      <c r="D130" s="65"/>
      <c r="E130" s="65"/>
      <c r="F130" s="65"/>
    </row>
    <row r="131" spans="1:6" ht="18.75">
      <c r="A131" s="44" t="s">
        <v>67</v>
      </c>
      <c r="B131" s="61" t="s">
        <v>70</v>
      </c>
      <c r="C131" s="62"/>
      <c r="D131" s="65"/>
      <c r="E131" s="65"/>
      <c r="F131" s="65"/>
    </row>
    <row r="132" spans="1:6" ht="18.75">
      <c r="A132" s="42" t="s">
        <v>27</v>
      </c>
      <c r="B132" s="58" t="s">
        <v>71</v>
      </c>
      <c r="C132" s="62"/>
      <c r="D132" s="65"/>
      <c r="E132" s="65"/>
      <c r="F132" s="65"/>
    </row>
    <row r="133" spans="1:6" ht="18.75">
      <c r="A133" s="42">
        <v>1</v>
      </c>
      <c r="B133" s="58" t="s">
        <v>24</v>
      </c>
      <c r="C133" s="62"/>
      <c r="D133" s="65"/>
      <c r="E133" s="65"/>
      <c r="F133" s="65"/>
    </row>
    <row r="134" spans="1:6" ht="18.75">
      <c r="A134" s="44" t="s">
        <v>32</v>
      </c>
      <c r="B134" s="61" t="s">
        <v>69</v>
      </c>
      <c r="C134" s="62"/>
      <c r="D134" s="65"/>
      <c r="E134" s="65"/>
      <c r="F134" s="65"/>
    </row>
    <row r="135" spans="1:6" ht="18.75">
      <c r="A135" s="44" t="s">
        <v>33</v>
      </c>
      <c r="B135" s="61" t="s">
        <v>70</v>
      </c>
      <c r="C135" s="62"/>
      <c r="D135" s="65"/>
      <c r="E135" s="65"/>
      <c r="F135" s="65"/>
    </row>
    <row r="136" spans="1:6" ht="18.75">
      <c r="A136" s="42">
        <v>2</v>
      </c>
      <c r="B136" s="58" t="s">
        <v>34</v>
      </c>
      <c r="C136" s="62"/>
      <c r="D136" s="65"/>
      <c r="E136" s="65"/>
      <c r="F136" s="65"/>
    </row>
    <row r="137" spans="1:6" ht="18.75">
      <c r="A137" s="44" t="s">
        <v>35</v>
      </c>
      <c r="B137" s="61" t="s">
        <v>69</v>
      </c>
      <c r="C137" s="62"/>
      <c r="D137" s="65"/>
      <c r="E137" s="65"/>
      <c r="F137" s="65"/>
    </row>
    <row r="138" spans="1:6" ht="18.75">
      <c r="A138" s="44" t="s">
        <v>40</v>
      </c>
      <c r="B138" s="61" t="s">
        <v>70</v>
      </c>
      <c r="C138" s="62"/>
      <c r="D138" s="65"/>
      <c r="E138" s="65"/>
      <c r="F138" s="65"/>
    </row>
    <row r="139" spans="1:6" ht="32.25" customHeight="1">
      <c r="A139" s="42">
        <v>3</v>
      </c>
      <c r="B139" s="58" t="s">
        <v>44</v>
      </c>
      <c r="C139" s="62"/>
      <c r="D139" s="65"/>
      <c r="E139" s="65"/>
      <c r="F139" s="65"/>
    </row>
    <row r="140" spans="1:6" ht="18.75">
      <c r="A140" s="44" t="s">
        <v>45</v>
      </c>
      <c r="B140" s="61" t="s">
        <v>69</v>
      </c>
      <c r="C140" s="62"/>
      <c r="D140" s="65"/>
      <c r="E140" s="65"/>
      <c r="F140" s="65"/>
    </row>
    <row r="141" spans="1:6" ht="18.75">
      <c r="A141" s="44" t="s">
        <v>46</v>
      </c>
      <c r="B141" s="61" t="s">
        <v>70</v>
      </c>
      <c r="C141" s="62"/>
      <c r="D141" s="65"/>
      <c r="E141" s="65"/>
      <c r="F141" s="65"/>
    </row>
    <row r="142" spans="1:6" ht="18.75">
      <c r="A142" s="42">
        <v>4</v>
      </c>
      <c r="B142" s="58" t="s">
        <v>47</v>
      </c>
      <c r="C142" s="62"/>
      <c r="D142" s="65"/>
      <c r="E142" s="65"/>
      <c r="F142" s="65"/>
    </row>
    <row r="143" spans="1:6" ht="18.75">
      <c r="A143" s="44" t="s">
        <v>48</v>
      </c>
      <c r="B143" s="61" t="s">
        <v>69</v>
      </c>
      <c r="C143" s="62"/>
      <c r="D143" s="65"/>
      <c r="E143" s="65"/>
      <c r="F143" s="65"/>
    </row>
    <row r="144" spans="1:6" ht="18.75">
      <c r="A144" s="44" t="s">
        <v>49</v>
      </c>
      <c r="B144" s="61" t="s">
        <v>70</v>
      </c>
      <c r="C144" s="62"/>
      <c r="D144" s="65"/>
      <c r="E144" s="65"/>
      <c r="F144" s="65"/>
    </row>
    <row r="145" spans="1:6" ht="18.75">
      <c r="A145" s="42">
        <v>5</v>
      </c>
      <c r="B145" s="58" t="s">
        <v>50</v>
      </c>
      <c r="C145" s="62"/>
      <c r="D145" s="65"/>
      <c r="E145" s="65"/>
      <c r="F145" s="65"/>
    </row>
    <row r="146" spans="1:6" ht="18.75">
      <c r="A146" s="44" t="s">
        <v>51</v>
      </c>
      <c r="B146" s="61" t="s">
        <v>69</v>
      </c>
      <c r="C146" s="62"/>
      <c r="D146" s="65"/>
      <c r="E146" s="65"/>
      <c r="F146" s="65"/>
    </row>
    <row r="147" spans="1:6" ht="18.75">
      <c r="A147" s="44" t="s">
        <v>40</v>
      </c>
      <c r="B147" s="61" t="s">
        <v>70</v>
      </c>
      <c r="C147" s="62"/>
      <c r="D147" s="65"/>
      <c r="E147" s="65"/>
      <c r="F147" s="65"/>
    </row>
    <row r="148" spans="1:6" ht="18.75">
      <c r="A148" s="42">
        <v>6</v>
      </c>
      <c r="B148" s="58" t="s">
        <v>53</v>
      </c>
      <c r="C148" s="62"/>
      <c r="D148" s="65"/>
      <c r="E148" s="65"/>
      <c r="F148" s="65"/>
    </row>
    <row r="149" spans="1:6" ht="18.75">
      <c r="A149" s="44" t="s">
        <v>54</v>
      </c>
      <c r="B149" s="61" t="s">
        <v>69</v>
      </c>
      <c r="C149" s="62"/>
      <c r="D149" s="65"/>
      <c r="E149" s="65"/>
      <c r="F149" s="65"/>
    </row>
    <row r="150" spans="1:6" ht="18.75">
      <c r="A150" s="44" t="s">
        <v>55</v>
      </c>
      <c r="B150" s="61" t="s">
        <v>70</v>
      </c>
      <c r="C150" s="62"/>
      <c r="D150" s="65"/>
      <c r="E150" s="65"/>
      <c r="F150" s="65"/>
    </row>
    <row r="151" spans="1:6" ht="18.75">
      <c r="A151" s="42">
        <v>7</v>
      </c>
      <c r="B151" s="58" t="s">
        <v>56</v>
      </c>
      <c r="C151" s="62"/>
      <c r="D151" s="65"/>
      <c r="E151" s="65"/>
      <c r="F151" s="65"/>
    </row>
    <row r="152" spans="1:6" ht="18.75">
      <c r="A152" s="44" t="s">
        <v>57</v>
      </c>
      <c r="B152" s="61" t="s">
        <v>69</v>
      </c>
      <c r="C152" s="62"/>
      <c r="D152" s="65"/>
      <c r="E152" s="65"/>
      <c r="F152" s="65"/>
    </row>
    <row r="153" spans="1:6" ht="18.75">
      <c r="A153" s="44" t="s">
        <v>58</v>
      </c>
      <c r="B153" s="61" t="s">
        <v>70</v>
      </c>
      <c r="C153" s="62"/>
      <c r="D153" s="65"/>
      <c r="E153" s="65"/>
      <c r="F153" s="65"/>
    </row>
    <row r="154" spans="1:6" ht="18.75">
      <c r="A154" s="42">
        <v>8</v>
      </c>
      <c r="B154" s="58" t="s">
        <v>59</v>
      </c>
      <c r="C154" s="62"/>
      <c r="D154" s="65"/>
      <c r="E154" s="65"/>
      <c r="F154" s="65"/>
    </row>
    <row r="155" spans="1:6" ht="18.75">
      <c r="A155" s="44" t="s">
        <v>60</v>
      </c>
      <c r="B155" s="61" t="s">
        <v>69</v>
      </c>
      <c r="C155" s="62"/>
      <c r="D155" s="65"/>
      <c r="E155" s="65"/>
      <c r="F155" s="65"/>
    </row>
    <row r="156" spans="1:6" ht="18.75">
      <c r="A156" s="44" t="s">
        <v>61</v>
      </c>
      <c r="B156" s="61" t="s">
        <v>70</v>
      </c>
      <c r="C156" s="62"/>
      <c r="D156" s="65"/>
      <c r="E156" s="65"/>
      <c r="F156" s="65"/>
    </row>
    <row r="157" spans="1:6" ht="32.25" customHeight="1">
      <c r="A157" s="42">
        <v>9</v>
      </c>
      <c r="B157" s="58" t="s">
        <v>62</v>
      </c>
      <c r="C157" s="62"/>
      <c r="D157" s="65"/>
      <c r="E157" s="65"/>
      <c r="F157" s="65"/>
    </row>
    <row r="158" spans="1:6" ht="18.75">
      <c r="A158" s="44" t="s">
        <v>63</v>
      </c>
      <c r="B158" s="61" t="s">
        <v>69</v>
      </c>
      <c r="C158" s="62"/>
      <c r="D158" s="65"/>
      <c r="E158" s="65"/>
      <c r="F158" s="65"/>
    </row>
    <row r="159" spans="1:6" ht="18.75">
      <c r="A159" s="44" t="s">
        <v>64</v>
      </c>
      <c r="B159" s="61" t="s">
        <v>70</v>
      </c>
      <c r="C159" s="62"/>
      <c r="D159" s="65"/>
      <c r="E159" s="65"/>
      <c r="F159" s="65"/>
    </row>
    <row r="160" spans="1:6" ht="18.75">
      <c r="A160" s="42">
        <v>10</v>
      </c>
      <c r="B160" s="58" t="s">
        <v>65</v>
      </c>
      <c r="C160" s="62"/>
      <c r="D160" s="65"/>
      <c r="E160" s="65"/>
      <c r="F160" s="65"/>
    </row>
    <row r="161" spans="1:6" ht="18.75">
      <c r="A161" s="44" t="s">
        <v>66</v>
      </c>
      <c r="B161" s="61" t="s">
        <v>69</v>
      </c>
      <c r="C161" s="62"/>
      <c r="D161" s="65"/>
      <c r="E161" s="65"/>
      <c r="F161" s="65"/>
    </row>
    <row r="162" spans="1:6" ht="18.75">
      <c r="A162" s="44" t="s">
        <v>67</v>
      </c>
      <c r="B162" s="61" t="s">
        <v>70</v>
      </c>
      <c r="C162" s="62"/>
      <c r="D162" s="65"/>
      <c r="E162" s="65"/>
      <c r="F162" s="65"/>
    </row>
    <row r="164" spans="4:6" ht="18.75">
      <c r="D164" s="137" t="s">
        <v>157</v>
      </c>
      <c r="E164" s="136"/>
      <c r="F164" s="136"/>
    </row>
    <row r="165" spans="4:6" ht="18.75">
      <c r="D165" s="128" t="s">
        <v>84</v>
      </c>
      <c r="E165" s="128"/>
      <c r="F165" s="128"/>
    </row>
    <row r="166" spans="4:6" ht="18.75">
      <c r="D166" s="136" t="s">
        <v>85</v>
      </c>
      <c r="E166" s="136"/>
      <c r="F166" s="136"/>
    </row>
    <row r="167" spans="4:6" ht="18.75">
      <c r="D167" s="128"/>
      <c r="E167" s="128"/>
      <c r="F167" s="128"/>
    </row>
  </sheetData>
  <sheetProtection/>
  <mergeCells count="18">
    <mergeCell ref="D164:F164"/>
    <mergeCell ref="D165:F165"/>
    <mergeCell ref="D166:F166"/>
    <mergeCell ref="D167:F167"/>
    <mergeCell ref="A7:F7"/>
    <mergeCell ref="A8:F8"/>
    <mergeCell ref="A9:F9"/>
    <mergeCell ref="A10:F10"/>
    <mergeCell ref="A11:F11"/>
    <mergeCell ref="E12:F12"/>
    <mergeCell ref="C5:F5"/>
    <mergeCell ref="A6:F6"/>
    <mergeCell ref="A1:F1"/>
    <mergeCell ref="A2:B2"/>
    <mergeCell ref="C2:F2"/>
    <mergeCell ref="A3:B3"/>
    <mergeCell ref="C3:F3"/>
    <mergeCell ref="C4:F4"/>
  </mergeCells>
  <printOptions horizontalCentered="1"/>
  <pageMargins left="0" right="0" top="0.25" bottom="0.2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167"/>
  <sheetViews>
    <sheetView zoomScalePageLayoutView="0" workbookViewId="0" topLeftCell="A1">
      <selection activeCell="E27" sqref="E27"/>
    </sheetView>
  </sheetViews>
  <sheetFormatPr defaultColWidth="9.00390625" defaultRowHeight="14.25"/>
  <cols>
    <col min="1" max="1" width="4.375" style="38" customWidth="1"/>
    <col min="2" max="2" width="40.50390625" style="53" customWidth="1"/>
    <col min="3" max="3" width="7.75390625" style="53" customWidth="1"/>
    <col min="4" max="4" width="9.50390625" style="53" customWidth="1"/>
    <col min="5" max="5" width="12.625" style="53" customWidth="1"/>
    <col min="6" max="6" width="21.00390625" style="53" customWidth="1"/>
    <col min="7" max="7" width="9.00390625" style="53" customWidth="1"/>
    <col min="8" max="8" width="9.125" style="51" customWidth="1"/>
    <col min="9" max="16384" width="9.00390625" style="51" customWidth="1"/>
  </cols>
  <sheetData>
    <row r="1" spans="1:8" ht="36" customHeight="1">
      <c r="A1" s="120" t="s">
        <v>102</v>
      </c>
      <c r="B1" s="120"/>
      <c r="C1" s="120"/>
      <c r="D1" s="120"/>
      <c r="E1" s="120"/>
      <c r="F1" s="120"/>
      <c r="G1" s="71"/>
      <c r="H1" s="71"/>
    </row>
    <row r="2" spans="1:8" ht="16.5">
      <c r="A2" s="124" t="s">
        <v>136</v>
      </c>
      <c r="B2" s="125"/>
      <c r="C2" s="128" t="s">
        <v>76</v>
      </c>
      <c r="D2" s="128"/>
      <c r="E2" s="128"/>
      <c r="F2" s="128"/>
      <c r="G2" s="49"/>
      <c r="H2" s="49"/>
    </row>
    <row r="3" spans="1:8" ht="18.75">
      <c r="A3" s="124" t="s">
        <v>104</v>
      </c>
      <c r="B3" s="125"/>
      <c r="C3" s="129" t="s">
        <v>77</v>
      </c>
      <c r="D3" s="129"/>
      <c r="E3" s="129"/>
      <c r="F3" s="129"/>
      <c r="G3" s="49"/>
      <c r="H3" s="49"/>
    </row>
    <row r="4" spans="1:8" ht="9.75" customHeight="1">
      <c r="A4" s="87"/>
      <c r="B4" s="48"/>
      <c r="C4" s="130"/>
      <c r="D4" s="130"/>
      <c r="E4" s="130"/>
      <c r="F4" s="130"/>
      <c r="G4" s="49"/>
      <c r="H4" s="49"/>
    </row>
    <row r="5" spans="1:8" ht="18.75">
      <c r="A5" s="87"/>
      <c r="B5" s="48"/>
      <c r="C5" s="131" t="s">
        <v>160</v>
      </c>
      <c r="D5" s="131"/>
      <c r="E5" s="131"/>
      <c r="F5" s="131"/>
      <c r="G5" s="49"/>
      <c r="H5" s="49"/>
    </row>
    <row r="6" spans="1:8" ht="30" customHeight="1">
      <c r="A6" s="123" t="s">
        <v>159</v>
      </c>
      <c r="B6" s="123"/>
      <c r="C6" s="123"/>
      <c r="D6" s="123"/>
      <c r="E6" s="123"/>
      <c r="F6" s="123"/>
      <c r="G6" s="49"/>
      <c r="H6" s="49"/>
    </row>
    <row r="7" spans="1:8" ht="15.75">
      <c r="A7" s="122" t="s">
        <v>78</v>
      </c>
      <c r="B7" s="122"/>
      <c r="C7" s="122"/>
      <c r="D7" s="122"/>
      <c r="E7" s="122"/>
      <c r="F7" s="122"/>
      <c r="G7" s="49"/>
      <c r="H7" s="49"/>
    </row>
    <row r="8" spans="1:8" ht="15.75">
      <c r="A8" s="122" t="s">
        <v>79</v>
      </c>
      <c r="B8" s="122"/>
      <c r="C8" s="122"/>
      <c r="D8" s="122"/>
      <c r="E8" s="122"/>
      <c r="F8" s="122"/>
      <c r="G8" s="49"/>
      <c r="H8" s="49"/>
    </row>
    <row r="9" spans="1:8" ht="37.5" customHeight="1">
      <c r="A9" s="132" t="s">
        <v>80</v>
      </c>
      <c r="B9" s="133"/>
      <c r="C9" s="133"/>
      <c r="D9" s="133"/>
      <c r="E9" s="133"/>
      <c r="F9" s="133"/>
      <c r="G9" s="49"/>
      <c r="H9" s="49"/>
    </row>
    <row r="10" spans="1:8" ht="52.5" customHeight="1">
      <c r="A10" s="134" t="s">
        <v>111</v>
      </c>
      <c r="B10" s="135"/>
      <c r="C10" s="135"/>
      <c r="D10" s="135"/>
      <c r="E10" s="135"/>
      <c r="F10" s="135"/>
      <c r="G10" s="49"/>
      <c r="H10" s="49"/>
    </row>
    <row r="11" spans="1:8" ht="16.5">
      <c r="A11" s="132" t="s">
        <v>112</v>
      </c>
      <c r="B11" s="132"/>
      <c r="C11" s="132"/>
      <c r="D11" s="132"/>
      <c r="E11" s="132"/>
      <c r="F11" s="132"/>
      <c r="G11" s="49"/>
      <c r="H11" s="49"/>
    </row>
    <row r="12" spans="1:8" ht="21.75" customHeight="1">
      <c r="A12" s="88"/>
      <c r="B12" s="54"/>
      <c r="C12" s="54"/>
      <c r="D12" s="54"/>
      <c r="E12" s="127" t="s">
        <v>81</v>
      </c>
      <c r="F12" s="127"/>
      <c r="G12" s="54"/>
      <c r="H12" s="49"/>
    </row>
    <row r="13" spans="1:8" s="74" customFormat="1" ht="63" customHeight="1">
      <c r="A13" s="89" t="s">
        <v>3</v>
      </c>
      <c r="B13" s="73" t="s">
        <v>4</v>
      </c>
      <c r="C13" s="72" t="s">
        <v>82</v>
      </c>
      <c r="D13" s="72" t="s">
        <v>161</v>
      </c>
      <c r="E13" s="72" t="s">
        <v>83</v>
      </c>
      <c r="F13" s="72" t="s">
        <v>162</v>
      </c>
      <c r="G13" s="54"/>
      <c r="H13" s="54"/>
    </row>
    <row r="14" spans="1:8" ht="15.75">
      <c r="A14" s="86">
        <v>1</v>
      </c>
      <c r="B14" s="86">
        <v>2</v>
      </c>
      <c r="C14" s="86">
        <v>3</v>
      </c>
      <c r="D14" s="86">
        <v>4</v>
      </c>
      <c r="E14" s="86">
        <v>5</v>
      </c>
      <c r="F14" s="86">
        <v>6</v>
      </c>
      <c r="G14" s="49"/>
      <c r="H14" s="49"/>
    </row>
    <row r="15" spans="1:8" ht="15.75">
      <c r="A15" s="42" t="s">
        <v>9</v>
      </c>
      <c r="B15" s="58" t="s">
        <v>10</v>
      </c>
      <c r="C15" s="105">
        <f>C16</f>
        <v>157.5</v>
      </c>
      <c r="D15" s="109">
        <f>D16</f>
        <v>0</v>
      </c>
      <c r="E15" s="67">
        <f>D15/C15*100</f>
        <v>0</v>
      </c>
      <c r="F15" s="90">
        <f>D15/63.55*100</f>
        <v>0</v>
      </c>
      <c r="G15" s="49"/>
      <c r="H15" s="49"/>
    </row>
    <row r="16" spans="1:8" ht="15.75">
      <c r="A16" s="42" t="s">
        <v>11</v>
      </c>
      <c r="B16" s="58" t="s">
        <v>12</v>
      </c>
      <c r="C16" s="75">
        <v>157.5</v>
      </c>
      <c r="D16" s="60"/>
      <c r="E16" s="67">
        <f>D16/C16*100</f>
        <v>0</v>
      </c>
      <c r="F16" s="90">
        <f>D16/63.55*100</f>
        <v>0</v>
      </c>
      <c r="G16" s="49"/>
      <c r="H16" s="49"/>
    </row>
    <row r="17" spans="1:8" ht="15.75">
      <c r="A17" s="44">
        <v>1</v>
      </c>
      <c r="B17" s="61" t="s">
        <v>13</v>
      </c>
      <c r="C17" s="76"/>
      <c r="D17" s="60"/>
      <c r="E17" s="67"/>
      <c r="F17" s="60"/>
      <c r="G17" s="49"/>
      <c r="H17" s="49"/>
    </row>
    <row r="18" spans="1:8" ht="15.75">
      <c r="A18" s="44"/>
      <c r="B18" s="61" t="s">
        <v>14</v>
      </c>
      <c r="C18" s="77"/>
      <c r="D18" s="60"/>
      <c r="E18" s="67"/>
      <c r="F18" s="60"/>
      <c r="G18" s="49"/>
      <c r="H18" s="49"/>
    </row>
    <row r="19" spans="1:8" ht="15.75">
      <c r="A19" s="44"/>
      <c r="B19" s="61" t="s">
        <v>14</v>
      </c>
      <c r="C19" s="76"/>
      <c r="D19" s="60"/>
      <c r="E19" s="67"/>
      <c r="F19" s="60"/>
      <c r="G19" s="49"/>
      <c r="H19" s="49"/>
    </row>
    <row r="20" spans="1:8" ht="15.75">
      <c r="A20" s="44">
        <v>2</v>
      </c>
      <c r="B20" s="61" t="s">
        <v>15</v>
      </c>
      <c r="C20" s="76"/>
      <c r="D20" s="60"/>
      <c r="E20" s="67"/>
      <c r="F20" s="60"/>
      <c r="G20" s="49"/>
      <c r="H20" s="49"/>
    </row>
    <row r="21" spans="1:8" ht="15.75">
      <c r="A21" s="44"/>
      <c r="B21" s="61" t="s">
        <v>105</v>
      </c>
      <c r="C21" s="106">
        <f>'Bieu 2'!C11</f>
        <v>157.5</v>
      </c>
      <c r="D21" s="60">
        <f>D16</f>
        <v>0</v>
      </c>
      <c r="E21" s="67">
        <f>D21/C21*100</f>
        <v>0</v>
      </c>
      <c r="F21" s="90">
        <f>F16</f>
        <v>0</v>
      </c>
      <c r="G21" s="49"/>
      <c r="H21" s="49"/>
    </row>
    <row r="22" spans="1:8" ht="15.75">
      <c r="A22" s="44"/>
      <c r="B22" s="61" t="s">
        <v>16</v>
      </c>
      <c r="C22" s="76"/>
      <c r="D22" s="60"/>
      <c r="E22" s="60"/>
      <c r="F22" s="60"/>
      <c r="G22" s="49"/>
      <c r="H22" s="49"/>
    </row>
    <row r="23" spans="1:8" ht="15.75">
      <c r="A23" s="42" t="s">
        <v>17</v>
      </c>
      <c r="B23" s="58" t="s">
        <v>18</v>
      </c>
      <c r="C23" s="76"/>
      <c r="D23" s="60"/>
      <c r="E23" s="60"/>
      <c r="F23" s="60"/>
      <c r="G23" s="49"/>
      <c r="H23" s="49"/>
    </row>
    <row r="24" spans="1:8" ht="15.75">
      <c r="A24" s="43">
        <v>1</v>
      </c>
      <c r="B24" s="64" t="s">
        <v>19</v>
      </c>
      <c r="C24" s="102">
        <f>C25</f>
        <v>157.5</v>
      </c>
      <c r="D24" s="102"/>
      <c r="E24" s="67"/>
      <c r="F24" s="60"/>
      <c r="G24" s="49"/>
      <c r="H24" s="49"/>
    </row>
    <row r="25" spans="1:8" ht="15.75">
      <c r="A25" s="44" t="s">
        <v>20</v>
      </c>
      <c r="B25" s="61" t="s">
        <v>21</v>
      </c>
      <c r="C25" s="75">
        <f>SUM(C26:C30)</f>
        <v>157.5</v>
      </c>
      <c r="D25" s="75"/>
      <c r="E25" s="67"/>
      <c r="F25" s="60"/>
      <c r="G25" s="49"/>
      <c r="H25" s="49"/>
    </row>
    <row r="26" spans="1:8" ht="15.75">
      <c r="A26" s="44"/>
      <c r="B26" s="91" t="s">
        <v>113</v>
      </c>
      <c r="C26" s="100">
        <v>63</v>
      </c>
      <c r="D26" s="60"/>
      <c r="E26" s="67"/>
      <c r="F26" s="60"/>
      <c r="G26" s="49"/>
      <c r="H26" s="49"/>
    </row>
    <row r="27" spans="1:8" ht="15.75">
      <c r="A27" s="44"/>
      <c r="B27" s="91" t="s">
        <v>114</v>
      </c>
      <c r="C27" s="100"/>
      <c r="D27" s="60"/>
      <c r="E27" s="67"/>
      <c r="F27" s="60">
        <f>D27/60*100</f>
        <v>0</v>
      </c>
      <c r="G27" s="49"/>
      <c r="H27" s="49"/>
    </row>
    <row r="28" spans="1:8" ht="15.75">
      <c r="A28" s="44"/>
      <c r="B28" s="91" t="s">
        <v>115</v>
      </c>
      <c r="C28" s="100"/>
      <c r="D28" s="60"/>
      <c r="E28" s="67"/>
      <c r="F28" s="60">
        <f>D28/45*100</f>
        <v>0</v>
      </c>
      <c r="G28" s="49"/>
      <c r="H28" s="49"/>
    </row>
    <row r="29" spans="1:8" ht="15.75">
      <c r="A29" s="44"/>
      <c r="B29" s="91" t="s">
        <v>151</v>
      </c>
      <c r="C29" s="100">
        <v>47.25</v>
      </c>
      <c r="D29" s="60"/>
      <c r="E29" s="67"/>
      <c r="F29" s="60"/>
      <c r="G29" s="49"/>
      <c r="H29" s="49"/>
    </row>
    <row r="30" spans="1:8" ht="15.75">
      <c r="A30" s="44"/>
      <c r="B30" s="91" t="s">
        <v>150</v>
      </c>
      <c r="C30" s="100">
        <f>C29</f>
        <v>47.25</v>
      </c>
      <c r="D30" s="60"/>
      <c r="E30" s="67"/>
      <c r="F30" s="60"/>
      <c r="G30" s="49"/>
      <c r="H30" s="49"/>
    </row>
    <row r="31" spans="1:8" ht="15.75">
      <c r="A31" s="44" t="s">
        <v>22</v>
      </c>
      <c r="B31" s="61" t="s">
        <v>23</v>
      </c>
      <c r="C31" s="76"/>
      <c r="D31" s="60"/>
      <c r="E31" s="60"/>
      <c r="F31" s="60"/>
      <c r="G31" s="49"/>
      <c r="H31" s="49"/>
    </row>
    <row r="32" spans="1:8" ht="15.75">
      <c r="A32" s="43">
        <v>2</v>
      </c>
      <c r="B32" s="64" t="s">
        <v>24</v>
      </c>
      <c r="C32" s="77"/>
      <c r="D32" s="60"/>
      <c r="E32" s="60"/>
      <c r="F32" s="60"/>
      <c r="G32" s="49"/>
      <c r="H32" s="49"/>
    </row>
    <row r="33" spans="1:8" ht="15.75">
      <c r="A33" s="44" t="s">
        <v>20</v>
      </c>
      <c r="B33" s="61" t="s">
        <v>25</v>
      </c>
      <c r="C33" s="76"/>
      <c r="D33" s="60"/>
      <c r="E33" s="60"/>
      <c r="F33" s="60"/>
      <c r="G33" s="49"/>
      <c r="H33" s="49"/>
    </row>
    <row r="34" spans="1:8" ht="15.75">
      <c r="A34" s="44" t="s">
        <v>22</v>
      </c>
      <c r="B34" s="61" t="s">
        <v>26</v>
      </c>
      <c r="C34" s="77"/>
      <c r="D34" s="60"/>
      <c r="E34" s="60"/>
      <c r="F34" s="60"/>
      <c r="G34" s="49"/>
      <c r="H34" s="49"/>
    </row>
    <row r="35" spans="1:8" ht="15.75">
      <c r="A35" s="42" t="s">
        <v>27</v>
      </c>
      <c r="B35" s="58" t="s">
        <v>28</v>
      </c>
      <c r="C35" s="76"/>
      <c r="D35" s="60"/>
      <c r="E35" s="60"/>
      <c r="F35" s="60"/>
      <c r="G35" s="49"/>
      <c r="H35" s="49"/>
    </row>
    <row r="36" spans="1:8" ht="15.75">
      <c r="A36" s="43">
        <v>1</v>
      </c>
      <c r="B36" s="64" t="s">
        <v>13</v>
      </c>
      <c r="C36" s="59"/>
      <c r="D36" s="60"/>
      <c r="E36" s="60"/>
      <c r="F36" s="60"/>
      <c r="G36" s="49"/>
      <c r="H36" s="49"/>
    </row>
    <row r="37" spans="1:8" ht="15.75">
      <c r="A37" s="42"/>
      <c r="B37" s="61" t="s">
        <v>14</v>
      </c>
      <c r="C37" s="78"/>
      <c r="D37" s="60"/>
      <c r="E37" s="60"/>
      <c r="F37" s="60"/>
      <c r="G37" s="49"/>
      <c r="H37" s="49"/>
    </row>
    <row r="38" spans="1:8" ht="15.75">
      <c r="A38" s="42"/>
      <c r="B38" s="61" t="s">
        <v>14</v>
      </c>
      <c r="C38" s="79"/>
      <c r="D38" s="60"/>
      <c r="E38" s="60"/>
      <c r="F38" s="60"/>
      <c r="G38" s="49"/>
      <c r="H38" s="49"/>
    </row>
    <row r="39" spans="1:8" ht="15.75">
      <c r="A39" s="43">
        <v>2</v>
      </c>
      <c r="B39" s="61" t="s">
        <v>15</v>
      </c>
      <c r="C39" s="79"/>
      <c r="D39" s="60"/>
      <c r="E39" s="60"/>
      <c r="F39" s="60"/>
      <c r="G39" s="49"/>
      <c r="H39" s="49"/>
    </row>
    <row r="40" spans="1:8" ht="15.75">
      <c r="A40" s="42"/>
      <c r="B40" s="61" t="s">
        <v>16</v>
      </c>
      <c r="C40" s="77"/>
      <c r="D40" s="60"/>
      <c r="E40" s="60"/>
      <c r="F40" s="60"/>
      <c r="G40" s="49"/>
      <c r="H40" s="49"/>
    </row>
    <row r="41" spans="1:8" ht="15.75">
      <c r="A41" s="44"/>
      <c r="B41" s="61" t="s">
        <v>16</v>
      </c>
      <c r="C41" s="80"/>
      <c r="D41" s="60"/>
      <c r="E41" s="60"/>
      <c r="F41" s="60"/>
      <c r="G41" s="49"/>
      <c r="H41" s="49"/>
    </row>
    <row r="42" spans="1:8" ht="15.75">
      <c r="A42" s="42" t="s">
        <v>29</v>
      </c>
      <c r="B42" s="58" t="s">
        <v>30</v>
      </c>
      <c r="C42" s="80"/>
      <c r="D42" s="60"/>
      <c r="E42" s="60"/>
      <c r="F42" s="60"/>
      <c r="G42" s="49"/>
      <c r="H42" s="49"/>
    </row>
    <row r="43" spans="1:8" ht="15.75">
      <c r="A43" s="42" t="s">
        <v>11</v>
      </c>
      <c r="B43" s="58" t="s">
        <v>31</v>
      </c>
      <c r="C43" s="80"/>
      <c r="D43" s="60"/>
      <c r="E43" s="60"/>
      <c r="F43" s="60"/>
      <c r="G43" s="49"/>
      <c r="H43" s="49"/>
    </row>
    <row r="44" spans="1:8" ht="15.75">
      <c r="A44" s="42">
        <v>1</v>
      </c>
      <c r="B44" s="58" t="s">
        <v>24</v>
      </c>
      <c r="C44" s="80"/>
      <c r="D44" s="60"/>
      <c r="E44" s="60"/>
      <c r="F44" s="60"/>
      <c r="G44" s="49"/>
      <c r="H44" s="49"/>
    </row>
    <row r="45" spans="1:8" ht="15.75">
      <c r="A45" s="44" t="s">
        <v>32</v>
      </c>
      <c r="B45" s="61" t="s">
        <v>25</v>
      </c>
      <c r="C45" s="60"/>
      <c r="D45" s="60"/>
      <c r="E45" s="60"/>
      <c r="F45" s="60"/>
      <c r="G45" s="49"/>
      <c r="H45" s="49"/>
    </row>
    <row r="46" spans="1:8" ht="15.75">
      <c r="A46" s="44" t="s">
        <v>33</v>
      </c>
      <c r="B46" s="61" t="s">
        <v>26</v>
      </c>
      <c r="C46" s="60"/>
      <c r="D46" s="81"/>
      <c r="E46" s="81"/>
      <c r="F46" s="81"/>
      <c r="G46" s="82"/>
      <c r="H46" s="83"/>
    </row>
    <row r="47" spans="1:8" ht="15.75">
      <c r="A47" s="42">
        <v>2</v>
      </c>
      <c r="B47" s="58" t="s">
        <v>34</v>
      </c>
      <c r="C47" s="62"/>
      <c r="D47" s="65"/>
      <c r="E47" s="65"/>
      <c r="F47" s="65"/>
      <c r="G47" s="84"/>
      <c r="H47" s="49"/>
    </row>
    <row r="48" spans="1:8" ht="32.25" customHeight="1">
      <c r="A48" s="44" t="s">
        <v>35</v>
      </c>
      <c r="B48" s="61" t="s">
        <v>36</v>
      </c>
      <c r="C48" s="65"/>
      <c r="D48" s="60"/>
      <c r="E48" s="60"/>
      <c r="F48" s="67"/>
      <c r="G48" s="49"/>
      <c r="H48" s="49"/>
    </row>
    <row r="49" spans="1:8" ht="32.25" customHeight="1">
      <c r="A49" s="45"/>
      <c r="B49" s="68" t="s">
        <v>37</v>
      </c>
      <c r="C49" s="65"/>
      <c r="D49" s="60"/>
      <c r="E49" s="60"/>
      <c r="F49" s="65"/>
      <c r="G49" s="49"/>
      <c r="H49" s="49"/>
    </row>
    <row r="50" spans="1:6" ht="18.75">
      <c r="A50" s="45"/>
      <c r="B50" s="68" t="s">
        <v>38</v>
      </c>
      <c r="C50" s="85"/>
      <c r="D50" s="85"/>
      <c r="E50" s="85"/>
      <c r="F50" s="85"/>
    </row>
    <row r="51" spans="1:6" ht="18.75">
      <c r="A51" s="45"/>
      <c r="B51" s="68" t="s">
        <v>39</v>
      </c>
      <c r="C51" s="62"/>
      <c r="D51" s="65"/>
      <c r="E51" s="65"/>
      <c r="F51" s="65"/>
    </row>
    <row r="52" spans="1:6" ht="32.25" customHeight="1">
      <c r="A52" s="44" t="s">
        <v>40</v>
      </c>
      <c r="B52" s="61" t="s">
        <v>41</v>
      </c>
      <c r="C52" s="62"/>
      <c r="D52" s="65"/>
      <c r="E52" s="65"/>
      <c r="F52" s="65"/>
    </row>
    <row r="53" spans="1:6" ht="18.75">
      <c r="A53" s="44" t="s">
        <v>42</v>
      </c>
      <c r="B53" s="61" t="s">
        <v>43</v>
      </c>
      <c r="C53" s="62"/>
      <c r="D53" s="65"/>
      <c r="E53" s="65"/>
      <c r="F53" s="65"/>
    </row>
    <row r="54" spans="1:6" ht="32.25" customHeight="1">
      <c r="A54" s="42">
        <v>3</v>
      </c>
      <c r="B54" s="58" t="s">
        <v>44</v>
      </c>
      <c r="C54" s="62"/>
      <c r="D54" s="65"/>
      <c r="E54" s="65"/>
      <c r="F54" s="65"/>
    </row>
    <row r="55" spans="1:6" ht="18.75">
      <c r="A55" s="44" t="s">
        <v>45</v>
      </c>
      <c r="B55" s="61" t="s">
        <v>21</v>
      </c>
      <c r="C55" s="62">
        <f>SUM(C56:C71)</f>
        <v>3470.9</v>
      </c>
      <c r="D55" s="62">
        <f>SUM(D56:D70)</f>
        <v>830.3499999999999</v>
      </c>
      <c r="E55" s="94">
        <f>D55/C55*100</f>
        <v>23.92318995073324</v>
      </c>
      <c r="F55" s="94">
        <f>D55/589*100</f>
        <v>140.9762308998302</v>
      </c>
    </row>
    <row r="56" spans="1:6" ht="18.75">
      <c r="A56" s="44"/>
      <c r="B56" s="91" t="s">
        <v>117</v>
      </c>
      <c r="C56" s="92">
        <v>1725</v>
      </c>
      <c r="D56" s="93">
        <v>338.82</v>
      </c>
      <c r="E56" s="65">
        <f>D56/C56*100</f>
        <v>19.641739130434782</v>
      </c>
      <c r="F56" s="95">
        <f>D56/380*100</f>
        <v>89.16315789473684</v>
      </c>
    </row>
    <row r="57" spans="1:6" ht="18.75">
      <c r="A57" s="44"/>
      <c r="B57" s="91" t="s">
        <v>118</v>
      </c>
      <c r="C57" s="92">
        <v>504.4</v>
      </c>
      <c r="D57" s="93">
        <f>10.28+71.92+0.45+35.08</f>
        <v>117.73</v>
      </c>
      <c r="E57" s="65">
        <f aca="true" t="shared" si="0" ref="E57:E70">D57/C57*100</f>
        <v>23.340602696272803</v>
      </c>
      <c r="F57" s="95">
        <f>D57/127*100</f>
        <v>92.7007874015748</v>
      </c>
    </row>
    <row r="58" spans="1:6" ht="18.75">
      <c r="A58" s="44"/>
      <c r="B58" s="91" t="s">
        <v>119</v>
      </c>
      <c r="C58" s="92">
        <v>10.3</v>
      </c>
      <c r="D58" s="93"/>
      <c r="E58" s="65">
        <f t="shared" si="0"/>
        <v>0</v>
      </c>
      <c r="F58" s="95"/>
    </row>
    <row r="59" spans="1:6" ht="18.75">
      <c r="A59" s="44"/>
      <c r="B59" s="91" t="s">
        <v>120</v>
      </c>
      <c r="C59" s="92">
        <v>450.2</v>
      </c>
      <c r="D59" s="93">
        <v>114.49</v>
      </c>
      <c r="E59" s="65">
        <f>D59/C59*100</f>
        <v>25.43091959129276</v>
      </c>
      <c r="F59" s="95">
        <f>D59/101*100</f>
        <v>113.35643564356434</v>
      </c>
    </row>
    <row r="60" spans="1:6" ht="18.75">
      <c r="A60" s="44"/>
      <c r="B60" s="91" t="s">
        <v>134</v>
      </c>
      <c r="C60" s="92">
        <v>1.8</v>
      </c>
      <c r="D60" s="93">
        <f>39.6+0.85</f>
        <v>40.45</v>
      </c>
      <c r="E60" s="65"/>
      <c r="F60" s="95">
        <f>D60/32.9*100</f>
        <v>122.94832826747721</v>
      </c>
    </row>
    <row r="61" spans="1:6" ht="18.75">
      <c r="A61" s="44"/>
      <c r="B61" s="91" t="s">
        <v>121</v>
      </c>
      <c r="C61" s="92">
        <v>57.9</v>
      </c>
      <c r="D61" s="93">
        <f>12.8+0.03</f>
        <v>12.83</v>
      </c>
      <c r="E61" s="65">
        <f t="shared" si="0"/>
        <v>22.15889464594128</v>
      </c>
      <c r="F61" s="95">
        <f>D61/9.5*100</f>
        <v>135.05263157894737</v>
      </c>
    </row>
    <row r="62" spans="1:6" ht="18.75">
      <c r="A62" s="44"/>
      <c r="B62" s="91" t="s">
        <v>122</v>
      </c>
      <c r="C62" s="92">
        <v>94.1</v>
      </c>
      <c r="D62" s="93">
        <f>0.9+11.79+0.36</f>
        <v>13.049999999999999</v>
      </c>
      <c r="E62" s="65">
        <f t="shared" si="0"/>
        <v>13.868225292242295</v>
      </c>
      <c r="F62" s="95">
        <f>D62/7.1*100</f>
        <v>183.80281690140845</v>
      </c>
    </row>
    <row r="63" spans="1:6" ht="18.75">
      <c r="A63" s="44"/>
      <c r="B63" s="91" t="s">
        <v>123</v>
      </c>
      <c r="C63" s="92">
        <v>12.1</v>
      </c>
      <c r="D63" s="93">
        <f>0.08+1.65+1.2</f>
        <v>2.9299999999999997</v>
      </c>
      <c r="E63" s="65">
        <f t="shared" si="0"/>
        <v>24.21487603305785</v>
      </c>
      <c r="F63" s="95">
        <f>D63/2.9*100</f>
        <v>101.03448275862068</v>
      </c>
    </row>
    <row r="64" spans="1:6" ht="18.75">
      <c r="A64" s="44"/>
      <c r="B64" s="91" t="s">
        <v>124</v>
      </c>
      <c r="C64" s="92">
        <v>0.9</v>
      </c>
      <c r="D64" s="93"/>
      <c r="E64" s="65">
        <f t="shared" si="0"/>
        <v>0</v>
      </c>
      <c r="F64" s="95"/>
    </row>
    <row r="65" spans="1:6" ht="18.75">
      <c r="A65" s="44"/>
      <c r="B65" s="91" t="s">
        <v>125</v>
      </c>
      <c r="C65" s="92">
        <v>28.1</v>
      </c>
      <c r="D65" s="93">
        <f>0.56+3</f>
        <v>3.56</v>
      </c>
      <c r="E65" s="65">
        <f t="shared" si="0"/>
        <v>12.669039145907474</v>
      </c>
      <c r="F65" s="95">
        <f>D65/12.7*100</f>
        <v>28.03149606299213</v>
      </c>
    </row>
    <row r="66" spans="1:6" ht="18.75">
      <c r="A66" s="44"/>
      <c r="B66" s="91" t="s">
        <v>126</v>
      </c>
      <c r="C66" s="92">
        <v>15.5</v>
      </c>
      <c r="D66" s="93">
        <f>135.3+2.86</f>
        <v>138.16000000000003</v>
      </c>
      <c r="E66" s="65">
        <f t="shared" si="0"/>
        <v>891.3548387096777</v>
      </c>
      <c r="F66" s="95">
        <f>D66/4*100</f>
        <v>3454.0000000000005</v>
      </c>
    </row>
    <row r="67" spans="1:6" ht="18.75">
      <c r="A67" s="44"/>
      <c r="B67" s="91" t="s">
        <v>127</v>
      </c>
      <c r="C67" s="92">
        <v>273</v>
      </c>
      <c r="D67" s="93">
        <v>6.31</v>
      </c>
      <c r="E67" s="65">
        <f t="shared" si="0"/>
        <v>2.311355311355311</v>
      </c>
      <c r="F67" s="95">
        <f>D67/3.67*100</f>
        <v>171.93460490463215</v>
      </c>
    </row>
    <row r="68" spans="1:6" ht="18.75">
      <c r="A68" s="44"/>
      <c r="B68" s="91" t="s">
        <v>135</v>
      </c>
      <c r="C68" s="92">
        <v>25</v>
      </c>
      <c r="D68" s="93">
        <v>6.6</v>
      </c>
      <c r="E68" s="65">
        <f>D68/C68*100</f>
        <v>26.400000000000002</v>
      </c>
      <c r="F68" s="95">
        <f>D68</f>
        <v>6.6</v>
      </c>
    </row>
    <row r="69" spans="1:6" ht="18.75">
      <c r="A69" s="44"/>
      <c r="B69" s="91" t="s">
        <v>128</v>
      </c>
      <c r="C69" s="92">
        <v>200.9</v>
      </c>
      <c r="D69" s="93">
        <v>24.03</v>
      </c>
      <c r="E69" s="65">
        <f t="shared" si="0"/>
        <v>11.961174713787955</v>
      </c>
      <c r="F69" s="95">
        <f>D69/16.25*100</f>
        <v>147.87692307692308</v>
      </c>
    </row>
    <row r="70" spans="1:6" ht="18.75">
      <c r="A70" s="44"/>
      <c r="B70" s="91" t="s">
        <v>116</v>
      </c>
      <c r="C70" s="92">
        <v>71.7</v>
      </c>
      <c r="D70" s="93">
        <f>0.21+2.7+8.48</f>
        <v>11.39</v>
      </c>
      <c r="E70" s="65">
        <f t="shared" si="0"/>
        <v>15.88563458856346</v>
      </c>
      <c r="F70" s="95">
        <f>D70/19.51</f>
        <v>0.5838031778575089</v>
      </c>
    </row>
    <row r="71" spans="1:6" ht="18.75">
      <c r="A71" s="44"/>
      <c r="B71" s="110" t="s">
        <v>141</v>
      </c>
      <c r="C71" s="92"/>
      <c r="D71" s="111"/>
      <c r="E71" s="65"/>
      <c r="F71" s="112"/>
    </row>
    <row r="72" spans="1:6" ht="18.75">
      <c r="A72" s="44" t="s">
        <v>46</v>
      </c>
      <c r="B72" s="61" t="s">
        <v>43</v>
      </c>
      <c r="C72" s="113">
        <f>SUM(C73:C79)</f>
        <v>876.3</v>
      </c>
      <c r="D72" s="62">
        <f>SUM(D73:D79)</f>
        <v>71.86999999999999</v>
      </c>
      <c r="E72" s="65">
        <f>D72/C72*100</f>
        <v>8.201529156681502</v>
      </c>
      <c r="F72" s="65">
        <f>D72/398*100</f>
        <v>18.057788944723615</v>
      </c>
    </row>
    <row r="73" spans="1:6" ht="18.75">
      <c r="A73" s="44"/>
      <c r="B73" s="91" t="s">
        <v>129</v>
      </c>
      <c r="C73" s="92">
        <v>4.5</v>
      </c>
      <c r="D73" s="65">
        <f>1.5+0.74</f>
        <v>2.24</v>
      </c>
      <c r="E73" s="65">
        <f>D73/C73*100</f>
        <v>49.77777777777778</v>
      </c>
      <c r="F73" s="65">
        <f>D73/1.74*100</f>
        <v>128.73563218390808</v>
      </c>
    </row>
    <row r="74" spans="1:6" ht="18.75">
      <c r="A74" s="44"/>
      <c r="B74" s="91" t="s">
        <v>130</v>
      </c>
      <c r="C74" s="92">
        <v>738.5</v>
      </c>
      <c r="D74" s="96">
        <v>69.63</v>
      </c>
      <c r="E74" s="65">
        <f>D74/C74*100</f>
        <v>9.428571428571427</v>
      </c>
      <c r="F74" s="65">
        <f>D74/67*100</f>
        <v>103.92537313432835</v>
      </c>
    </row>
    <row r="75" spans="1:6" ht="18.75">
      <c r="A75" s="44"/>
      <c r="B75" s="91" t="s">
        <v>132</v>
      </c>
      <c r="C75" s="92"/>
      <c r="D75" s="65"/>
      <c r="E75" s="65"/>
      <c r="F75" s="65">
        <f>D75/398*100</f>
        <v>0</v>
      </c>
    </row>
    <row r="76" spans="1:6" ht="18.75">
      <c r="A76" s="44"/>
      <c r="B76" s="91" t="s">
        <v>133</v>
      </c>
      <c r="C76" s="92">
        <v>30</v>
      </c>
      <c r="D76" s="65"/>
      <c r="E76" s="65"/>
      <c r="F76" s="65">
        <f>D76/52.56*100</f>
        <v>0</v>
      </c>
    </row>
    <row r="77" spans="1:6" ht="18.75">
      <c r="A77" s="44"/>
      <c r="B77" s="91" t="s">
        <v>131</v>
      </c>
      <c r="C77" s="92">
        <v>9.9</v>
      </c>
      <c r="D77" s="65"/>
      <c r="E77" s="65">
        <f>D77/C77*100</f>
        <v>0</v>
      </c>
      <c r="F77" s="65">
        <f>D77/398*100</f>
        <v>0</v>
      </c>
    </row>
    <row r="78" spans="1:6" ht="18.75">
      <c r="A78" s="44"/>
      <c r="B78" s="91" t="s">
        <v>116</v>
      </c>
      <c r="C78" s="92">
        <v>63.4</v>
      </c>
      <c r="D78" s="65"/>
      <c r="E78" s="65">
        <f>D78/C78*100</f>
        <v>0</v>
      </c>
      <c r="F78" s="65">
        <f>D78/73*100</f>
        <v>0</v>
      </c>
    </row>
    <row r="79" spans="1:6" ht="18.75">
      <c r="A79" s="44"/>
      <c r="B79" s="91" t="s">
        <v>152</v>
      </c>
      <c r="C79" s="92">
        <v>30</v>
      </c>
      <c r="D79" s="65"/>
      <c r="E79" s="65"/>
      <c r="F79" s="65">
        <f>D79/398*100</f>
        <v>0</v>
      </c>
    </row>
    <row r="80" spans="1:6" ht="18.75">
      <c r="A80" s="42">
        <v>4</v>
      </c>
      <c r="B80" s="58" t="s">
        <v>47</v>
      </c>
      <c r="C80" s="62"/>
      <c r="D80" s="65"/>
      <c r="E80" s="65"/>
      <c r="F80" s="65"/>
    </row>
    <row r="81" spans="1:6" ht="18.75">
      <c r="A81" s="44" t="s">
        <v>48</v>
      </c>
      <c r="B81" s="61" t="s">
        <v>21</v>
      </c>
      <c r="C81" s="62"/>
      <c r="D81" s="65"/>
      <c r="E81" s="65"/>
      <c r="F81" s="65"/>
    </row>
    <row r="82" spans="1:6" ht="18.75">
      <c r="A82" s="44" t="s">
        <v>49</v>
      </c>
      <c r="B82" s="61" t="s">
        <v>43</v>
      </c>
      <c r="C82" s="62"/>
      <c r="D82" s="65"/>
      <c r="E82" s="65"/>
      <c r="F82" s="65"/>
    </row>
    <row r="83" spans="1:6" ht="18.75">
      <c r="A83" s="42">
        <v>5</v>
      </c>
      <c r="B83" s="58" t="s">
        <v>50</v>
      </c>
      <c r="C83" s="62"/>
      <c r="D83" s="65"/>
      <c r="E83" s="65"/>
      <c r="F83" s="65"/>
    </row>
    <row r="84" spans="1:6" ht="18.75">
      <c r="A84" s="44" t="s">
        <v>51</v>
      </c>
      <c r="B84" s="61" t="s">
        <v>21</v>
      </c>
      <c r="C84" s="62"/>
      <c r="D84" s="65"/>
      <c r="E84" s="65"/>
      <c r="F84" s="65"/>
    </row>
    <row r="85" spans="1:6" ht="18.75">
      <c r="A85" s="44" t="s">
        <v>52</v>
      </c>
      <c r="B85" s="61" t="s">
        <v>43</v>
      </c>
      <c r="C85" s="62"/>
      <c r="D85" s="65"/>
      <c r="E85" s="65"/>
      <c r="F85" s="65"/>
    </row>
    <row r="86" spans="1:6" ht="18.75">
      <c r="A86" s="42">
        <v>6</v>
      </c>
      <c r="B86" s="58" t="s">
        <v>53</v>
      </c>
      <c r="C86" s="62"/>
      <c r="D86" s="65"/>
      <c r="E86" s="65"/>
      <c r="F86" s="65"/>
    </row>
    <row r="87" spans="1:6" ht="18.75">
      <c r="A87" s="44" t="s">
        <v>54</v>
      </c>
      <c r="B87" s="61" t="s">
        <v>21</v>
      </c>
      <c r="C87" s="62"/>
      <c r="D87" s="65"/>
      <c r="E87" s="65"/>
      <c r="F87" s="65"/>
    </row>
    <row r="88" spans="1:6" ht="18.75">
      <c r="A88" s="44" t="s">
        <v>55</v>
      </c>
      <c r="B88" s="61" t="s">
        <v>43</v>
      </c>
      <c r="C88" s="62"/>
      <c r="D88" s="65"/>
      <c r="E88" s="65"/>
      <c r="F88" s="65"/>
    </row>
    <row r="89" spans="1:6" ht="18.75">
      <c r="A89" s="42">
        <v>7</v>
      </c>
      <c r="B89" s="58" t="s">
        <v>56</v>
      </c>
      <c r="C89" s="62"/>
      <c r="D89" s="65"/>
      <c r="E89" s="65"/>
      <c r="F89" s="65"/>
    </row>
    <row r="90" spans="1:6" ht="18.75">
      <c r="A90" s="44" t="s">
        <v>57</v>
      </c>
      <c r="B90" s="61" t="s">
        <v>21</v>
      </c>
      <c r="C90" s="62"/>
      <c r="D90" s="65"/>
      <c r="E90" s="65"/>
      <c r="F90" s="65"/>
    </row>
    <row r="91" spans="1:6" ht="18.75">
      <c r="A91" s="44" t="s">
        <v>58</v>
      </c>
      <c r="B91" s="61" t="s">
        <v>43</v>
      </c>
      <c r="C91" s="62"/>
      <c r="D91" s="65"/>
      <c r="E91" s="65"/>
      <c r="F91" s="65"/>
    </row>
    <row r="92" spans="1:6" ht="18.75">
      <c r="A92" s="42">
        <v>8</v>
      </c>
      <c r="B92" s="58" t="s">
        <v>59</v>
      </c>
      <c r="C92" s="62"/>
      <c r="D92" s="65"/>
      <c r="E92" s="65"/>
      <c r="F92" s="65"/>
    </row>
    <row r="93" spans="1:6" ht="18.75">
      <c r="A93" s="44" t="s">
        <v>60</v>
      </c>
      <c r="B93" s="61" t="s">
        <v>21</v>
      </c>
      <c r="C93" s="62"/>
      <c r="D93" s="65"/>
      <c r="E93" s="65"/>
      <c r="F93" s="65"/>
    </row>
    <row r="94" spans="1:6" ht="18.75">
      <c r="A94" s="44" t="s">
        <v>61</v>
      </c>
      <c r="B94" s="61" t="s">
        <v>43</v>
      </c>
      <c r="C94" s="62"/>
      <c r="D94" s="65"/>
      <c r="E94" s="65"/>
      <c r="F94" s="65"/>
    </row>
    <row r="95" spans="1:6" ht="32.25" customHeight="1">
      <c r="A95" s="42">
        <v>9</v>
      </c>
      <c r="B95" s="58" t="s">
        <v>62</v>
      </c>
      <c r="C95" s="62"/>
      <c r="D95" s="65"/>
      <c r="E95" s="65"/>
      <c r="F95" s="65"/>
    </row>
    <row r="96" spans="1:6" ht="18.75">
      <c r="A96" s="44" t="s">
        <v>63</v>
      </c>
      <c r="B96" s="61" t="s">
        <v>21</v>
      </c>
      <c r="C96" s="62"/>
      <c r="D96" s="65"/>
      <c r="E96" s="65"/>
      <c r="F96" s="65"/>
    </row>
    <row r="97" spans="1:6" ht="18.75">
      <c r="A97" s="44" t="s">
        <v>64</v>
      </c>
      <c r="B97" s="61" t="s">
        <v>43</v>
      </c>
      <c r="C97" s="62"/>
      <c r="D97" s="65"/>
      <c r="E97" s="65"/>
      <c r="F97" s="65"/>
    </row>
    <row r="98" spans="1:6" ht="18.75">
      <c r="A98" s="42">
        <v>10</v>
      </c>
      <c r="B98" s="58" t="s">
        <v>65</v>
      </c>
      <c r="C98" s="62"/>
      <c r="D98" s="65"/>
      <c r="E98" s="65"/>
      <c r="F98" s="65"/>
    </row>
    <row r="99" spans="1:6" ht="18.75">
      <c r="A99" s="44" t="s">
        <v>66</v>
      </c>
      <c r="B99" s="61" t="s">
        <v>21</v>
      </c>
      <c r="C99" s="62"/>
      <c r="D99" s="65"/>
      <c r="E99" s="65"/>
      <c r="F99" s="65"/>
    </row>
    <row r="100" spans="1:6" ht="18.75">
      <c r="A100" s="44" t="s">
        <v>67</v>
      </c>
      <c r="B100" s="61" t="s">
        <v>43</v>
      </c>
      <c r="C100" s="62"/>
      <c r="D100" s="65"/>
      <c r="E100" s="65"/>
      <c r="F100" s="65"/>
    </row>
    <row r="101" spans="1:6" ht="18.75">
      <c r="A101" s="42" t="s">
        <v>17</v>
      </c>
      <c r="B101" s="58" t="s">
        <v>68</v>
      </c>
      <c r="C101" s="62"/>
      <c r="D101" s="65"/>
      <c r="E101" s="65"/>
      <c r="F101" s="65"/>
    </row>
    <row r="102" spans="1:6" ht="18.75">
      <c r="A102" s="42">
        <v>1</v>
      </c>
      <c r="B102" s="58" t="s">
        <v>24</v>
      </c>
      <c r="C102" s="62"/>
      <c r="D102" s="65"/>
      <c r="E102" s="65"/>
      <c r="F102" s="65"/>
    </row>
    <row r="103" spans="1:6" ht="18.75">
      <c r="A103" s="44" t="s">
        <v>32</v>
      </c>
      <c r="B103" s="61" t="s">
        <v>69</v>
      </c>
      <c r="C103" s="62"/>
      <c r="D103" s="65"/>
      <c r="E103" s="65"/>
      <c r="F103" s="65"/>
    </row>
    <row r="104" spans="1:6" ht="18.75">
      <c r="A104" s="44" t="s">
        <v>33</v>
      </c>
      <c r="B104" s="61" t="s">
        <v>70</v>
      </c>
      <c r="C104" s="62"/>
      <c r="D104" s="65"/>
      <c r="E104" s="65"/>
      <c r="F104" s="65"/>
    </row>
    <row r="105" spans="1:6" ht="18.75">
      <c r="A105" s="42">
        <v>2</v>
      </c>
      <c r="B105" s="58" t="s">
        <v>34</v>
      </c>
      <c r="C105" s="62"/>
      <c r="D105" s="65"/>
      <c r="E105" s="65"/>
      <c r="F105" s="65"/>
    </row>
    <row r="106" spans="1:6" ht="18.75">
      <c r="A106" s="44" t="s">
        <v>35</v>
      </c>
      <c r="B106" s="61" t="s">
        <v>69</v>
      </c>
      <c r="C106" s="62"/>
      <c r="D106" s="65"/>
      <c r="E106" s="65"/>
      <c r="F106" s="65"/>
    </row>
    <row r="107" spans="1:6" ht="18.75">
      <c r="A107" s="44" t="s">
        <v>40</v>
      </c>
      <c r="B107" s="61" t="s">
        <v>70</v>
      </c>
      <c r="C107" s="62"/>
      <c r="D107" s="65"/>
      <c r="E107" s="65"/>
      <c r="F107" s="65"/>
    </row>
    <row r="108" spans="1:6" ht="32.25" customHeight="1">
      <c r="A108" s="42">
        <v>3</v>
      </c>
      <c r="B108" s="58" t="s">
        <v>44</v>
      </c>
      <c r="C108" s="62"/>
      <c r="D108" s="65"/>
      <c r="E108" s="65"/>
      <c r="F108" s="65"/>
    </row>
    <row r="109" spans="1:6" ht="18.75">
      <c r="A109" s="44" t="s">
        <v>45</v>
      </c>
      <c r="B109" s="61" t="s">
        <v>69</v>
      </c>
      <c r="C109" s="62"/>
      <c r="D109" s="65"/>
      <c r="E109" s="65"/>
      <c r="F109" s="65"/>
    </row>
    <row r="110" spans="1:6" ht="18.75">
      <c r="A110" s="44" t="s">
        <v>46</v>
      </c>
      <c r="B110" s="61" t="s">
        <v>70</v>
      </c>
      <c r="C110" s="62"/>
      <c r="D110" s="65"/>
      <c r="E110" s="65"/>
      <c r="F110" s="65"/>
    </row>
    <row r="111" spans="1:6" ht="18.75">
      <c r="A111" s="42">
        <v>4</v>
      </c>
      <c r="B111" s="58" t="s">
        <v>47</v>
      </c>
      <c r="C111" s="62"/>
      <c r="D111" s="65"/>
      <c r="E111" s="65"/>
      <c r="F111" s="65"/>
    </row>
    <row r="112" spans="1:6" ht="18.75">
      <c r="A112" s="44" t="s">
        <v>48</v>
      </c>
      <c r="B112" s="61" t="s">
        <v>69</v>
      </c>
      <c r="C112" s="62"/>
      <c r="D112" s="65"/>
      <c r="E112" s="65"/>
      <c r="F112" s="65"/>
    </row>
    <row r="113" spans="1:6" ht="18.75">
      <c r="A113" s="44" t="s">
        <v>49</v>
      </c>
      <c r="B113" s="61" t="s">
        <v>70</v>
      </c>
      <c r="C113" s="62"/>
      <c r="D113" s="65"/>
      <c r="E113" s="65"/>
      <c r="F113" s="65"/>
    </row>
    <row r="114" spans="1:6" ht="18.75">
      <c r="A114" s="42">
        <v>5</v>
      </c>
      <c r="B114" s="58" t="s">
        <v>50</v>
      </c>
      <c r="C114" s="62"/>
      <c r="D114" s="65"/>
      <c r="E114" s="65"/>
      <c r="F114" s="65"/>
    </row>
    <row r="115" spans="1:6" ht="18.75">
      <c r="A115" s="44" t="s">
        <v>51</v>
      </c>
      <c r="B115" s="61" t="s">
        <v>69</v>
      </c>
      <c r="C115" s="62"/>
      <c r="D115" s="65"/>
      <c r="E115" s="65"/>
      <c r="F115" s="65"/>
    </row>
    <row r="116" spans="1:6" ht="18.75">
      <c r="A116" s="44" t="s">
        <v>40</v>
      </c>
      <c r="B116" s="61" t="s">
        <v>70</v>
      </c>
      <c r="C116" s="62"/>
      <c r="D116" s="65"/>
      <c r="E116" s="65"/>
      <c r="F116" s="65"/>
    </row>
    <row r="117" spans="1:6" ht="18.75">
      <c r="A117" s="42">
        <v>6</v>
      </c>
      <c r="B117" s="58" t="s">
        <v>53</v>
      </c>
      <c r="C117" s="62"/>
      <c r="D117" s="65"/>
      <c r="E117" s="65"/>
      <c r="F117" s="65"/>
    </row>
    <row r="118" spans="1:6" ht="18.75">
      <c r="A118" s="44" t="s">
        <v>54</v>
      </c>
      <c r="B118" s="61" t="s">
        <v>69</v>
      </c>
      <c r="C118" s="62"/>
      <c r="D118" s="65"/>
      <c r="E118" s="65"/>
      <c r="F118" s="65"/>
    </row>
    <row r="119" spans="1:6" ht="18.75">
      <c r="A119" s="44" t="s">
        <v>55</v>
      </c>
      <c r="B119" s="61" t="s">
        <v>70</v>
      </c>
      <c r="C119" s="62"/>
      <c r="D119" s="65"/>
      <c r="E119" s="65"/>
      <c r="F119" s="65"/>
    </row>
    <row r="120" spans="1:6" ht="18.75">
      <c r="A120" s="42">
        <v>7</v>
      </c>
      <c r="B120" s="58" t="s">
        <v>56</v>
      </c>
      <c r="C120" s="62"/>
      <c r="D120" s="65"/>
      <c r="E120" s="65"/>
      <c r="F120" s="65"/>
    </row>
    <row r="121" spans="1:6" ht="18.75">
      <c r="A121" s="44" t="s">
        <v>57</v>
      </c>
      <c r="B121" s="61" t="s">
        <v>69</v>
      </c>
      <c r="C121" s="62"/>
      <c r="D121" s="65"/>
      <c r="E121" s="65"/>
      <c r="F121" s="65"/>
    </row>
    <row r="122" spans="1:6" ht="18.75">
      <c r="A122" s="44" t="s">
        <v>58</v>
      </c>
      <c r="B122" s="61" t="s">
        <v>70</v>
      </c>
      <c r="C122" s="62"/>
      <c r="D122" s="65"/>
      <c r="E122" s="65"/>
      <c r="F122" s="65"/>
    </row>
    <row r="123" spans="1:6" ht="18.75">
      <c r="A123" s="42">
        <v>8</v>
      </c>
      <c r="B123" s="58" t="s">
        <v>59</v>
      </c>
      <c r="C123" s="62"/>
      <c r="D123" s="65"/>
      <c r="E123" s="65"/>
      <c r="F123" s="65"/>
    </row>
    <row r="124" spans="1:6" ht="18.75">
      <c r="A124" s="44" t="s">
        <v>60</v>
      </c>
      <c r="B124" s="61" t="s">
        <v>69</v>
      </c>
      <c r="C124" s="62"/>
      <c r="D124" s="65"/>
      <c r="E124" s="65"/>
      <c r="F124" s="65"/>
    </row>
    <row r="125" spans="1:6" ht="18.75">
      <c r="A125" s="44" t="s">
        <v>61</v>
      </c>
      <c r="B125" s="61" t="s">
        <v>70</v>
      </c>
      <c r="C125" s="62"/>
      <c r="D125" s="65"/>
      <c r="E125" s="65"/>
      <c r="F125" s="65"/>
    </row>
    <row r="126" spans="1:6" ht="32.25" customHeight="1">
      <c r="A126" s="42">
        <v>9</v>
      </c>
      <c r="B126" s="58" t="s">
        <v>62</v>
      </c>
      <c r="C126" s="62"/>
      <c r="D126" s="65"/>
      <c r="E126" s="65"/>
      <c r="F126" s="65"/>
    </row>
    <row r="127" spans="1:6" ht="18.75">
      <c r="A127" s="44" t="s">
        <v>63</v>
      </c>
      <c r="B127" s="61" t="s">
        <v>69</v>
      </c>
      <c r="C127" s="62"/>
      <c r="D127" s="65"/>
      <c r="E127" s="65"/>
      <c r="F127" s="65"/>
    </row>
    <row r="128" spans="1:6" ht="18.75">
      <c r="A128" s="44" t="s">
        <v>64</v>
      </c>
      <c r="B128" s="61" t="s">
        <v>70</v>
      </c>
      <c r="C128" s="62"/>
      <c r="D128" s="65"/>
      <c r="E128" s="65"/>
      <c r="F128" s="65"/>
    </row>
    <row r="129" spans="1:6" ht="18.75">
      <c r="A129" s="42">
        <v>10</v>
      </c>
      <c r="B129" s="58" t="s">
        <v>65</v>
      </c>
      <c r="C129" s="62"/>
      <c r="D129" s="65"/>
      <c r="E129" s="65"/>
      <c r="F129" s="65"/>
    </row>
    <row r="130" spans="1:6" ht="18.75">
      <c r="A130" s="44" t="s">
        <v>66</v>
      </c>
      <c r="B130" s="61" t="s">
        <v>69</v>
      </c>
      <c r="C130" s="62"/>
      <c r="D130" s="65"/>
      <c r="E130" s="65"/>
      <c r="F130" s="65"/>
    </row>
    <row r="131" spans="1:6" ht="18.75">
      <c r="A131" s="44" t="s">
        <v>67</v>
      </c>
      <c r="B131" s="61" t="s">
        <v>70</v>
      </c>
      <c r="C131" s="62"/>
      <c r="D131" s="65"/>
      <c r="E131" s="65"/>
      <c r="F131" s="65"/>
    </row>
    <row r="132" spans="1:6" ht="18.75">
      <c r="A132" s="42" t="s">
        <v>27</v>
      </c>
      <c r="B132" s="58" t="s">
        <v>71</v>
      </c>
      <c r="C132" s="62"/>
      <c r="D132" s="65"/>
      <c r="E132" s="65"/>
      <c r="F132" s="65"/>
    </row>
    <row r="133" spans="1:6" ht="18.75">
      <c r="A133" s="42">
        <v>1</v>
      </c>
      <c r="B133" s="58" t="s">
        <v>24</v>
      </c>
      <c r="C133" s="62"/>
      <c r="D133" s="65"/>
      <c r="E133" s="65"/>
      <c r="F133" s="65"/>
    </row>
    <row r="134" spans="1:6" ht="18.75">
      <c r="A134" s="44" t="s">
        <v>32</v>
      </c>
      <c r="B134" s="61" t="s">
        <v>69</v>
      </c>
      <c r="C134" s="62"/>
      <c r="D134" s="65"/>
      <c r="E134" s="65"/>
      <c r="F134" s="65"/>
    </row>
    <row r="135" spans="1:6" ht="18.75">
      <c r="A135" s="44" t="s">
        <v>33</v>
      </c>
      <c r="B135" s="61" t="s">
        <v>70</v>
      </c>
      <c r="C135" s="62"/>
      <c r="D135" s="65"/>
      <c r="E135" s="65"/>
      <c r="F135" s="65"/>
    </row>
    <row r="136" spans="1:6" ht="18.75">
      <c r="A136" s="42">
        <v>2</v>
      </c>
      <c r="B136" s="58" t="s">
        <v>34</v>
      </c>
      <c r="C136" s="62"/>
      <c r="D136" s="65"/>
      <c r="E136" s="65"/>
      <c r="F136" s="65"/>
    </row>
    <row r="137" spans="1:6" ht="18.75">
      <c r="A137" s="44" t="s">
        <v>35</v>
      </c>
      <c r="B137" s="61" t="s">
        <v>69</v>
      </c>
      <c r="C137" s="62"/>
      <c r="D137" s="65"/>
      <c r="E137" s="65"/>
      <c r="F137" s="65"/>
    </row>
    <row r="138" spans="1:6" ht="18.75">
      <c r="A138" s="44" t="s">
        <v>40</v>
      </c>
      <c r="B138" s="61" t="s">
        <v>70</v>
      </c>
      <c r="C138" s="62"/>
      <c r="D138" s="65"/>
      <c r="E138" s="65"/>
      <c r="F138" s="65"/>
    </row>
    <row r="139" spans="1:6" ht="32.25" customHeight="1">
      <c r="A139" s="42">
        <v>3</v>
      </c>
      <c r="B139" s="58" t="s">
        <v>44</v>
      </c>
      <c r="C139" s="62"/>
      <c r="D139" s="65"/>
      <c r="E139" s="65"/>
      <c r="F139" s="65"/>
    </row>
    <row r="140" spans="1:6" ht="18.75">
      <c r="A140" s="44" t="s">
        <v>45</v>
      </c>
      <c r="B140" s="61" t="s">
        <v>69</v>
      </c>
      <c r="C140" s="62"/>
      <c r="D140" s="65"/>
      <c r="E140" s="65"/>
      <c r="F140" s="65"/>
    </row>
    <row r="141" spans="1:6" ht="18.75">
      <c r="A141" s="44" t="s">
        <v>46</v>
      </c>
      <c r="B141" s="61" t="s">
        <v>70</v>
      </c>
      <c r="C141" s="62"/>
      <c r="D141" s="65"/>
      <c r="E141" s="65"/>
      <c r="F141" s="65"/>
    </row>
    <row r="142" spans="1:6" ht="18.75">
      <c r="A142" s="42">
        <v>4</v>
      </c>
      <c r="B142" s="58" t="s">
        <v>47</v>
      </c>
      <c r="C142" s="62"/>
      <c r="D142" s="65"/>
      <c r="E142" s="65"/>
      <c r="F142" s="65"/>
    </row>
    <row r="143" spans="1:6" ht="18.75">
      <c r="A143" s="44" t="s">
        <v>48</v>
      </c>
      <c r="B143" s="61" t="s">
        <v>69</v>
      </c>
      <c r="C143" s="62"/>
      <c r="D143" s="65"/>
      <c r="E143" s="65"/>
      <c r="F143" s="65"/>
    </row>
    <row r="144" spans="1:6" ht="18.75">
      <c r="A144" s="44" t="s">
        <v>49</v>
      </c>
      <c r="B144" s="61" t="s">
        <v>70</v>
      </c>
      <c r="C144" s="62"/>
      <c r="D144" s="65"/>
      <c r="E144" s="65"/>
      <c r="F144" s="65"/>
    </row>
    <row r="145" spans="1:6" ht="18.75">
      <c r="A145" s="42">
        <v>5</v>
      </c>
      <c r="B145" s="58" t="s">
        <v>50</v>
      </c>
      <c r="C145" s="62"/>
      <c r="D145" s="65"/>
      <c r="E145" s="65"/>
      <c r="F145" s="65"/>
    </row>
    <row r="146" spans="1:6" ht="18.75">
      <c r="A146" s="44" t="s">
        <v>51</v>
      </c>
      <c r="B146" s="61" t="s">
        <v>69</v>
      </c>
      <c r="C146" s="62"/>
      <c r="D146" s="65"/>
      <c r="E146" s="65"/>
      <c r="F146" s="65"/>
    </row>
    <row r="147" spans="1:6" ht="18.75">
      <c r="A147" s="44" t="s">
        <v>40</v>
      </c>
      <c r="B147" s="61" t="s">
        <v>70</v>
      </c>
      <c r="C147" s="62"/>
      <c r="D147" s="65"/>
      <c r="E147" s="65"/>
      <c r="F147" s="65"/>
    </row>
    <row r="148" spans="1:6" ht="18.75">
      <c r="A148" s="42">
        <v>6</v>
      </c>
      <c r="B148" s="58" t="s">
        <v>53</v>
      </c>
      <c r="C148" s="62"/>
      <c r="D148" s="65"/>
      <c r="E148" s="65"/>
      <c r="F148" s="65"/>
    </row>
    <row r="149" spans="1:6" ht="18.75">
      <c r="A149" s="44" t="s">
        <v>54</v>
      </c>
      <c r="B149" s="61" t="s">
        <v>69</v>
      </c>
      <c r="C149" s="62"/>
      <c r="D149" s="65"/>
      <c r="E149" s="65"/>
      <c r="F149" s="65"/>
    </row>
    <row r="150" spans="1:6" ht="18.75">
      <c r="A150" s="44" t="s">
        <v>55</v>
      </c>
      <c r="B150" s="61" t="s">
        <v>70</v>
      </c>
      <c r="C150" s="62"/>
      <c r="D150" s="65"/>
      <c r="E150" s="65"/>
      <c r="F150" s="65"/>
    </row>
    <row r="151" spans="1:6" ht="18.75">
      <c r="A151" s="42">
        <v>7</v>
      </c>
      <c r="B151" s="58" t="s">
        <v>56</v>
      </c>
      <c r="C151" s="62"/>
      <c r="D151" s="65"/>
      <c r="E151" s="65"/>
      <c r="F151" s="65"/>
    </row>
    <row r="152" spans="1:6" ht="18.75">
      <c r="A152" s="44" t="s">
        <v>57</v>
      </c>
      <c r="B152" s="61" t="s">
        <v>69</v>
      </c>
      <c r="C152" s="62"/>
      <c r="D152" s="65"/>
      <c r="E152" s="65"/>
      <c r="F152" s="65"/>
    </row>
    <row r="153" spans="1:6" ht="18.75">
      <c r="A153" s="44" t="s">
        <v>58</v>
      </c>
      <c r="B153" s="61" t="s">
        <v>70</v>
      </c>
      <c r="C153" s="62"/>
      <c r="D153" s="65"/>
      <c r="E153" s="65"/>
      <c r="F153" s="65"/>
    </row>
    <row r="154" spans="1:6" ht="18.75">
      <c r="A154" s="42">
        <v>8</v>
      </c>
      <c r="B154" s="58" t="s">
        <v>59</v>
      </c>
      <c r="C154" s="62"/>
      <c r="D154" s="65"/>
      <c r="E154" s="65"/>
      <c r="F154" s="65"/>
    </row>
    <row r="155" spans="1:6" ht="18.75">
      <c r="A155" s="44" t="s">
        <v>60</v>
      </c>
      <c r="B155" s="61" t="s">
        <v>69</v>
      </c>
      <c r="C155" s="62"/>
      <c r="D155" s="65"/>
      <c r="E155" s="65"/>
      <c r="F155" s="65"/>
    </row>
    <row r="156" spans="1:6" ht="18.75">
      <c r="A156" s="44" t="s">
        <v>61</v>
      </c>
      <c r="B156" s="61" t="s">
        <v>70</v>
      </c>
      <c r="C156" s="62"/>
      <c r="D156" s="65"/>
      <c r="E156" s="65"/>
      <c r="F156" s="65"/>
    </row>
    <row r="157" spans="1:6" ht="32.25" customHeight="1">
      <c r="A157" s="42">
        <v>9</v>
      </c>
      <c r="B157" s="58" t="s">
        <v>62</v>
      </c>
      <c r="C157" s="62"/>
      <c r="D157" s="65"/>
      <c r="E157" s="65"/>
      <c r="F157" s="65"/>
    </row>
    <row r="158" spans="1:6" ht="18.75">
      <c r="A158" s="44" t="s">
        <v>63</v>
      </c>
      <c r="B158" s="61" t="s">
        <v>69</v>
      </c>
      <c r="C158" s="62"/>
      <c r="D158" s="65"/>
      <c r="E158" s="65"/>
      <c r="F158" s="65"/>
    </row>
    <row r="159" spans="1:6" ht="18.75">
      <c r="A159" s="44" t="s">
        <v>64</v>
      </c>
      <c r="B159" s="61" t="s">
        <v>70</v>
      </c>
      <c r="C159" s="62"/>
      <c r="D159" s="65"/>
      <c r="E159" s="65"/>
      <c r="F159" s="65"/>
    </row>
    <row r="160" spans="1:6" ht="18.75">
      <c r="A160" s="42">
        <v>10</v>
      </c>
      <c r="B160" s="58" t="s">
        <v>65</v>
      </c>
      <c r="C160" s="62"/>
      <c r="D160" s="65"/>
      <c r="E160" s="65"/>
      <c r="F160" s="65"/>
    </row>
    <row r="161" spans="1:6" ht="18.75">
      <c r="A161" s="44" t="s">
        <v>66</v>
      </c>
      <c r="B161" s="61" t="s">
        <v>69</v>
      </c>
      <c r="C161" s="62"/>
      <c r="D161" s="65"/>
      <c r="E161" s="65"/>
      <c r="F161" s="65"/>
    </row>
    <row r="162" spans="1:6" ht="18.75">
      <c r="A162" s="44" t="s">
        <v>67</v>
      </c>
      <c r="B162" s="61" t="s">
        <v>70</v>
      </c>
      <c r="C162" s="62"/>
      <c r="D162" s="65"/>
      <c r="E162" s="65"/>
      <c r="F162" s="65"/>
    </row>
    <row r="164" spans="4:6" ht="18.75">
      <c r="D164" s="137" t="s">
        <v>142</v>
      </c>
      <c r="E164" s="136"/>
      <c r="F164" s="136"/>
    </row>
    <row r="165" spans="4:6" ht="18.75">
      <c r="D165" s="128" t="s">
        <v>84</v>
      </c>
      <c r="E165" s="128"/>
      <c r="F165" s="128"/>
    </row>
    <row r="166" spans="4:6" ht="18.75">
      <c r="D166" s="136" t="s">
        <v>85</v>
      </c>
      <c r="E166" s="136"/>
      <c r="F166" s="136"/>
    </row>
    <row r="167" spans="4:6" ht="18.75">
      <c r="D167" s="128"/>
      <c r="E167" s="128"/>
      <c r="F167" s="128"/>
    </row>
  </sheetData>
  <sheetProtection/>
  <mergeCells count="18">
    <mergeCell ref="E12:F12"/>
    <mergeCell ref="D164:F164"/>
    <mergeCell ref="A6:F6"/>
    <mergeCell ref="A7:F7"/>
    <mergeCell ref="A8:F8"/>
    <mergeCell ref="A9:F9"/>
    <mergeCell ref="A10:F10"/>
    <mergeCell ref="A11:F11"/>
    <mergeCell ref="D165:F165"/>
    <mergeCell ref="D166:F166"/>
    <mergeCell ref="D167:F167"/>
    <mergeCell ref="A1:F1"/>
    <mergeCell ref="A2:B2"/>
    <mergeCell ref="C2:F2"/>
    <mergeCell ref="A3:B3"/>
    <mergeCell ref="C3:F3"/>
    <mergeCell ref="C4:F4"/>
    <mergeCell ref="C5:F5"/>
  </mergeCells>
  <printOptions/>
  <pageMargins left="0" right="0" top="0.25" bottom="0.2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4">
      <selection activeCell="H13" sqref="H13"/>
    </sheetView>
  </sheetViews>
  <sheetFormatPr defaultColWidth="9.00390625" defaultRowHeight="14.25"/>
  <cols>
    <col min="1" max="1" width="9.00390625" style="38" customWidth="1"/>
    <col min="2" max="7" width="9.00390625" style="53" customWidth="1"/>
    <col min="8" max="16384" width="9.00390625" style="51" customWidth="1"/>
  </cols>
  <sheetData/>
  <sheetProtection/>
  <printOptions/>
  <pageMargins left="0.5" right="0.25" top="0.25" bottom="0.2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33">
      <selection activeCell="J45" sqref="J45"/>
    </sheetView>
  </sheetViews>
  <sheetFormatPr defaultColWidth="9.00390625" defaultRowHeight="14.25"/>
  <cols>
    <col min="1" max="1" width="9.00390625" style="38" customWidth="1"/>
    <col min="2" max="7" width="9.00390625" style="53" customWidth="1"/>
    <col min="8" max="16384" width="9.00390625" style="51" customWidth="1"/>
  </cols>
  <sheetData/>
  <sheetProtection/>
  <printOptions/>
  <pageMargins left="0" right="0" top="0.2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TRAN MINH TUAN</cp:lastModifiedBy>
  <cp:lastPrinted>2023-07-17T02:50:01Z</cp:lastPrinted>
  <dcterms:created xsi:type="dcterms:W3CDTF">2016-10-14T13:52:32Z</dcterms:created>
  <dcterms:modified xsi:type="dcterms:W3CDTF">2023-11-30T01:31:08Z</dcterms:modified>
  <cp:category/>
  <cp:version/>
  <cp:contentType/>
  <cp:contentStatus/>
</cp:coreProperties>
</file>